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civix.sharepoint.com/sites/CA2017CBDG-DRGrantManagement/Shared Documents/FDR - Financial and Data Mgmt and Reporting/2. Financial Management and Fiscal Controls/Subrecipient Financial Reporting materials/"/>
    </mc:Choice>
  </mc:AlternateContent>
  <xr:revisionPtr revIDLastSave="0" documentId="8_{A941094C-55AF-4911-ADC1-31ACB73A1249}" xr6:coauthVersionLast="47" xr6:coauthVersionMax="47" xr10:uidLastSave="{00000000-0000-0000-0000-000000000000}"/>
  <bookViews>
    <workbookView xWindow="-120" yWindow="-120" windowWidth="16440" windowHeight="28440" firstSheet="3" activeTab="3" xr2:uid="{9045E276-3BC1-4671-9C91-0014D1B33DE0}"/>
  </bookViews>
  <sheets>
    <sheet name="Coversheet" sheetId="2" r:id="rId1"/>
    <sheet name="Expenditures" sheetId="1" r:id="rId2"/>
    <sheet name="Employee Timesheet" sheetId="16" r:id="rId3"/>
    <sheet name="Payroll Report Form" sheetId="17" r:id="rId4"/>
    <sheet name="Drop Downs" sheetId="12" state="hidden" r:id="rId5"/>
  </sheets>
  <definedNames>
    <definedName name="_xlnm.Print_Area" localSheetId="2">'Employee Timesheet'!$A$1:$P$30</definedName>
    <definedName name="_xlnm.Print_Area" localSheetId="1">Expenditures!$A$1:$F$118</definedName>
    <definedName name="_xlnm.Print_Titles" localSheetId="1">Expenditures!$18:$18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7" l="1"/>
  <c r="E7" i="17"/>
  <c r="G7" i="17" s="1"/>
  <c r="I7" i="17" s="1"/>
  <c r="E21" i="17"/>
  <c r="G21" i="17" s="1"/>
  <c r="I21" i="17" s="1"/>
  <c r="E20" i="17"/>
  <c r="G20" i="17" s="1"/>
  <c r="I20" i="17" s="1"/>
  <c r="G19" i="17"/>
  <c r="I19" i="17" s="1"/>
  <c r="E19" i="17"/>
  <c r="E18" i="17"/>
  <c r="G18" i="17" s="1"/>
  <c r="I18" i="17" s="1"/>
  <c r="E17" i="17"/>
  <c r="G17" i="17" s="1"/>
  <c r="I17" i="17" s="1"/>
  <c r="I16" i="17"/>
  <c r="G16" i="17"/>
  <c r="E16" i="17"/>
  <c r="I15" i="17"/>
  <c r="G15" i="17"/>
  <c r="E15" i="17"/>
  <c r="E14" i="17"/>
  <c r="G14" i="17" s="1"/>
  <c r="I14" i="17" s="1"/>
  <c r="E13" i="17"/>
  <c r="G13" i="17" s="1"/>
  <c r="I13" i="17" s="1"/>
  <c r="E12" i="17"/>
  <c r="G12" i="17" s="1"/>
  <c r="I12" i="17" s="1"/>
  <c r="G11" i="17"/>
  <c r="I11" i="17" s="1"/>
  <c r="E11" i="17"/>
  <c r="G10" i="17"/>
  <c r="I10" i="17" s="1"/>
  <c r="E10" i="17"/>
  <c r="E9" i="17"/>
  <c r="G9" i="17" s="1"/>
  <c r="I9" i="17" s="1"/>
  <c r="E8" i="17"/>
  <c r="G8" i="17" s="1"/>
  <c r="I8" i="17" s="1"/>
  <c r="N22" i="16"/>
  <c r="M22" i="16"/>
  <c r="M23" i="16" s="1"/>
  <c r="L22" i="16"/>
  <c r="K22" i="16"/>
  <c r="J22" i="16"/>
  <c r="I22" i="16"/>
  <c r="H22" i="16"/>
  <c r="G22" i="16"/>
  <c r="F22" i="16"/>
  <c r="E22" i="16"/>
  <c r="D22" i="16"/>
  <c r="O21" i="16"/>
  <c r="B21" i="16"/>
  <c r="A21" i="16" s="1"/>
  <c r="O20" i="16"/>
  <c r="B20" i="16"/>
  <c r="A20" i="16" s="1"/>
  <c r="O19" i="16"/>
  <c r="B19" i="16"/>
  <c r="A19" i="16"/>
  <c r="O18" i="16"/>
  <c r="B18" i="16"/>
  <c r="A18" i="16" s="1"/>
  <c r="O17" i="16"/>
  <c r="B17" i="16"/>
  <c r="A17" i="16" s="1"/>
  <c r="O16" i="16"/>
  <c r="B16" i="16"/>
  <c r="A16" i="16" s="1"/>
  <c r="O15" i="16"/>
  <c r="B15" i="16"/>
  <c r="A15" i="16" s="1"/>
  <c r="O14" i="16"/>
  <c r="B14" i="16"/>
  <c r="A14" i="16"/>
  <c r="O13" i="16"/>
  <c r="B13" i="16"/>
  <c r="A13" i="16" s="1"/>
  <c r="O12" i="16"/>
  <c r="B12" i="16"/>
  <c r="A12" i="16"/>
  <c r="O11" i="16"/>
  <c r="B11" i="16"/>
  <c r="A11" i="16"/>
  <c r="O10" i="16"/>
  <c r="B10" i="16"/>
  <c r="A10" i="16" s="1"/>
  <c r="O9" i="16"/>
  <c r="B9" i="16"/>
  <c r="A9" i="16" s="1"/>
  <c r="O8" i="16"/>
  <c r="B8" i="16"/>
  <c r="A8" i="16"/>
  <c r="O7" i="16"/>
  <c r="B7" i="16"/>
  <c r="A7" i="16"/>
  <c r="O6" i="16"/>
  <c r="B6" i="16"/>
  <c r="A6" i="16"/>
  <c r="I22" i="17" l="1"/>
  <c r="O22" i="16"/>
  <c r="O23" i="16" s="1"/>
  <c r="E10" i="2"/>
  <c r="C16" i="2"/>
  <c r="C15" i="2"/>
  <c r="C14" i="2"/>
  <c r="F15" i="1"/>
  <c r="N23" i="16" l="1"/>
  <c r="L23" i="16"/>
  <c r="J23" i="16"/>
  <c r="K23" i="16"/>
  <c r="G23" i="16"/>
  <c r="D23" i="16"/>
  <c r="F23" i="16"/>
  <c r="E23" i="16"/>
  <c r="H23" i="16"/>
  <c r="I23" i="16"/>
  <c r="C18" i="2"/>
</calcChain>
</file>

<file path=xl/sharedStrings.xml><?xml version="1.0" encoding="utf-8"?>
<sst xmlns="http://schemas.openxmlformats.org/spreadsheetml/2006/main" count="125" uniqueCount="114">
  <si>
    <t>Community Development Block Grant - Disaster Recovery and Mitigation</t>
  </si>
  <si>
    <t>Financial Reporting Form</t>
  </si>
  <si>
    <t>Subrecipient:</t>
  </si>
  <si>
    <t>HCD Contract #:</t>
  </si>
  <si>
    <t>Project Name:</t>
  </si>
  <si>
    <t>Amendment #:</t>
  </si>
  <si>
    <t>Subrecipient Address:</t>
  </si>
  <si>
    <t>Agreement Start Date:</t>
  </si>
  <si>
    <t>Agreement End Date:</t>
  </si>
  <si>
    <t>Subrecipient TIN:</t>
  </si>
  <si>
    <t>Reporting Period Start Date:</t>
  </si>
  <si>
    <t>Subrecipient Invoice #:</t>
  </si>
  <si>
    <t>Reporting Period End Date:</t>
  </si>
  <si>
    <t>Reporting end before Agreement end?</t>
  </si>
  <si>
    <t>Financial Activity Report</t>
  </si>
  <si>
    <t>Category</t>
  </si>
  <si>
    <t>Amount Reported This Period</t>
  </si>
  <si>
    <t>Activity</t>
  </si>
  <si>
    <t>General Administration</t>
  </si>
  <si>
    <t>Activity Delivery</t>
  </si>
  <si>
    <t>Total</t>
  </si>
  <si>
    <t>Is Program Income allocated to this project?</t>
  </si>
  <si>
    <t>Requests must:</t>
  </si>
  <si>
    <t>(a) be submitted in Grants Network;</t>
  </si>
  <si>
    <t>(b) be supported by documentation that fully substantiates costs;</t>
  </si>
  <si>
    <t>(c) include the service period of costs; and</t>
  </si>
  <si>
    <t>(d) be submitted monthly, even if zero expenditures are reported.</t>
  </si>
  <si>
    <r>
      <rPr>
        <b/>
        <sz val="11"/>
        <color theme="1"/>
        <rFont val="Arial Nova Light"/>
        <family val="2"/>
      </rPr>
      <t xml:space="preserve">I certify </t>
    </r>
    <r>
      <rPr>
        <sz val="11"/>
        <color theme="1"/>
        <rFont val="Arial Nova Light"/>
        <family val="2"/>
      </rPr>
      <t xml:space="preserve">that all costs contained in this report: are compliant with the Uniform Administrative Requirements at 2 CFR </t>
    </r>
  </si>
  <si>
    <t>200, and all other applicable federal, state and local requirements; and are necessary, reasonable, allowable, do not</t>
  </si>
  <si>
    <t>exceed budgets by type of cost in the Master/Standard Agreement, and have not already been reimbursed by</t>
  </si>
  <si>
    <t>CDBG-DR/MIT funds or another funding source. I certify that the information in this report and attachments</t>
  </si>
  <si>
    <t xml:space="preserve">accurately reflects the work performed in accordance with the associated Master/Standard Agreement, that </t>
  </si>
  <si>
    <t>costs have been incurred and/or paid, and that costs included are consistent with the Master/Standard Agreement</t>
  </si>
  <si>
    <t>and all associated Exhibits. I certify that all contractors or vendors that invoiced for costs contained in this report and</t>
  </si>
  <si>
    <t xml:space="preserve">that are subject to the Procurement Standards at 2 CFR 200 Subpart D were procured in accordance with this subpart, </t>
  </si>
  <si>
    <t>and all other applicable federal, state and local requirements. By signing this report, I certify to the best of my knowledge</t>
  </si>
  <si>
    <t>and belief that the report is true, complete, and accurate, and the expenditures, disbursements and cash receipts</t>
  </si>
  <si>
    <t xml:space="preserve">are for the purposes and objectives set forth in the terms and conditions of the Master/Standard Agreement. </t>
  </si>
  <si>
    <t xml:space="preserve">I am aware that any false, fictitious, or fraudulent information, or the omission of any material fact, may subject me to </t>
  </si>
  <si>
    <t xml:space="preserve">criminal, civil or administrative penalties for fraud, false statements, false claims or otherwise. </t>
  </si>
  <si>
    <t>(U.S. Code Title 18, Section 1001 and Title 31, Sections 3729-3730 and 3801-3812).</t>
  </si>
  <si>
    <t>Name/Title of  Authorized Certifying Official:</t>
  </si>
  <si>
    <t>Phone Number:</t>
  </si>
  <si>
    <t>Authorized Certifying Official Signature:</t>
  </si>
  <si>
    <t>Date:</t>
  </si>
  <si>
    <t>Instructions for Completing this Coversheet</t>
  </si>
  <si>
    <t>Please use this coversheet for all Financial Activity Reports and ensure that you have followed these instructions:</t>
  </si>
  <si>
    <r>
      <t xml:space="preserve">1.) On this </t>
    </r>
    <r>
      <rPr>
        <u/>
        <sz val="11"/>
        <rFont val="Arial Nova Light"/>
        <family val="2"/>
      </rPr>
      <t xml:space="preserve">Coversheet </t>
    </r>
    <r>
      <rPr>
        <sz val="11"/>
        <rFont val="Arial Nova Light"/>
        <family val="2"/>
      </rPr>
      <t>Tab, (a) verify all subrecipient information at the top is accurate, and (b) enter the associated Reporting Period.</t>
    </r>
  </si>
  <si>
    <t>2.) Enter the expenditure details on the Expenditures tab. This will automatically populate your total expenditures on this Coversheet.</t>
  </si>
  <si>
    <t>3.) Clearly print the name and title of the authorized signatory signing this report.</t>
  </si>
  <si>
    <r>
      <t xml:space="preserve">4.) Verify all information is correct, then print and sign this </t>
    </r>
    <r>
      <rPr>
        <u/>
        <sz val="11"/>
        <rFont val="Arial Nova Light"/>
        <family val="2"/>
      </rPr>
      <t>Coversheet.</t>
    </r>
  </si>
  <si>
    <r>
      <t>5.) Submit the Financial Activity Report in Grants Network entering totals from the '</t>
    </r>
    <r>
      <rPr>
        <i/>
        <sz val="11"/>
        <rFont val="Arial Nova Light"/>
        <family val="2"/>
      </rPr>
      <t>Amount Requested this Period</t>
    </r>
    <r>
      <rPr>
        <sz val="11"/>
        <rFont val="Arial Nova Light"/>
        <family val="2"/>
      </rPr>
      <t>'</t>
    </r>
    <r>
      <rPr>
        <i/>
        <sz val="11"/>
        <rFont val="Arial Nova Light"/>
        <family val="2"/>
      </rPr>
      <t xml:space="preserve"> </t>
    </r>
    <r>
      <rPr>
        <sz val="11"/>
        <rFont val="Arial Nova Light"/>
        <family val="2"/>
      </rPr>
      <t xml:space="preserve">column provided </t>
    </r>
  </si>
  <si>
    <t xml:space="preserve">     on this Coversheet; and upload </t>
  </si>
  <si>
    <t xml:space="preserve">       (a) signed PDF copy of this Coversheet,</t>
  </si>
  <si>
    <t xml:space="preserve">       (b) this entire workbook, and</t>
  </si>
  <si>
    <t xml:space="preserve">       (c) the supporting documentation as listed on the Expenditures tab.</t>
  </si>
  <si>
    <t xml:space="preserve">    </t>
  </si>
  <si>
    <t>Instructions for Completing this Expenditures Sheet</t>
  </si>
  <si>
    <t xml:space="preserve">Please use this sheet to provide detail for all expenditures during the Reporting Period and ensure that you have followed these instructions.  </t>
  </si>
  <si>
    <r>
      <rPr>
        <sz val="11"/>
        <rFont val="Arial Nova Light"/>
        <family val="2"/>
      </rPr>
      <t xml:space="preserve">1.) Use the drop-down to select the </t>
    </r>
    <r>
      <rPr>
        <b/>
        <i/>
        <sz val="11"/>
        <rFont val="Arial Nova Light"/>
        <family val="2"/>
      </rPr>
      <t>Category</t>
    </r>
    <r>
      <rPr>
        <sz val="11"/>
        <rFont val="Arial Nova Light"/>
        <family val="2"/>
      </rPr>
      <t xml:space="preserve"> (i.e. Activity, General Admin, Activity Delivery, Other);
</t>
    </r>
  </si>
  <si>
    <t>2.) Enter the Service Period in which the expenditure occurred, this could be a specific date or range;</t>
  </si>
  <si>
    <t xml:space="preserve">3.) Enter an Expenditure Name for this item that identifies the Service/Expenditure type; </t>
  </si>
  <si>
    <t>4.) Provide a brief Service Description that directly relates to the approved (Master) Standard Agreement;</t>
  </si>
  <si>
    <t>5.) Enter the Amount for that line item reported by this request;</t>
  </si>
  <si>
    <t xml:space="preserve">** Ensure that documents are listed in the order in which they are provided in any attachments in Grants Network. </t>
  </si>
  <si>
    <t xml:space="preserve">** If necessary, provide additional details in the Service Description to make clear what costs are being reported, </t>
  </si>
  <si>
    <t>which costs are allocated or prorated, the basis for such allocation or proration, and any additional guidance</t>
  </si>
  <si>
    <t>important for HCD's review.</t>
  </si>
  <si>
    <t>Description of Claims for Reimbursement:</t>
  </si>
  <si>
    <t>Service Period</t>
  </si>
  <si>
    <t>Expenditure Name</t>
  </si>
  <si>
    <t>Service Description</t>
  </si>
  <si>
    <t>Amount</t>
  </si>
  <si>
    <t>EMPLOYEE TIMESHEET</t>
  </si>
  <si>
    <t>Employee:</t>
  </si>
  <si>
    <t>Week ending:</t>
  </si>
  <si>
    <t>Day</t>
  </si>
  <si>
    <t>Date</t>
  </si>
  <si>
    <t>DR-MHP activity 1</t>
  </si>
  <si>
    <t>DR-MHP activity 2</t>
  </si>
  <si>
    <t>MIT activity 1</t>
  </si>
  <si>
    <t>INF activity 1</t>
  </si>
  <si>
    <t>INF activity 2</t>
  </si>
  <si>
    <t>PPS activity 1</t>
  </si>
  <si>
    <t>PPS activity 2</t>
  </si>
  <si>
    <t>Other local 1</t>
  </si>
  <si>
    <t>Other local 2</t>
  </si>
  <si>
    <t>Other local 3</t>
  </si>
  <si>
    <t>Other local 4</t>
  </si>
  <si>
    <t>Comments</t>
  </si>
  <si>
    <t xml:space="preserve"> </t>
  </si>
  <si>
    <t>Total hours:</t>
  </si>
  <si>
    <t>Pay period pro-rated %:</t>
  </si>
  <si>
    <t>Clint Whited</t>
  </si>
  <si>
    <t>Employee signature:</t>
  </si>
  <si>
    <t>Supervisor signature:</t>
  </si>
  <si>
    <t>Notes:</t>
  </si>
  <si>
    <t>PAYROLL REPORT</t>
  </si>
  <si>
    <r>
      <rPr>
        <b/>
        <sz val="11"/>
        <color theme="1"/>
        <rFont val="Arial Nova Light"/>
        <family val="2"/>
      </rPr>
      <t xml:space="preserve">   Instructions:</t>
    </r>
    <r>
      <rPr>
        <sz val="11"/>
        <color theme="1"/>
        <rFont val="Arial Nova Light"/>
        <family val="2"/>
      </rPr>
      <t xml:space="preserve"> Each entry on this report should represent one employee for one pay period. The total wages, total wages and benefits, and personnel reimbursement total will auto-populate.</t>
    </r>
  </si>
  <si>
    <t>Reporting period:</t>
  </si>
  <si>
    <t>Employee name</t>
  </si>
  <si>
    <t>Position / title</t>
  </si>
  <si>
    <t>Total hours
(or if salaried, enter 1)</t>
  </si>
  <si>
    <t>Hourly rate 
(or total salary)</t>
  </si>
  <si>
    <t>Total wages (only)</t>
  </si>
  <si>
    <t>Other benefits / costs</t>
  </si>
  <si>
    <t>Total Wages and Benefits</t>
  </si>
  <si>
    <t>Pro-rated pay period percentage</t>
  </si>
  <si>
    <t>Personnel reimbursement total</t>
  </si>
  <si>
    <t xml:space="preserve">Total direct personnel reimbursement: </t>
  </si>
  <si>
    <t>Total requested this reporting period (if less than total above):</t>
  </si>
  <si>
    <t>Prepared by:</t>
  </si>
  <si>
    <t>Reviewed by:</t>
  </si>
  <si>
    <t>General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</si>
</sst>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 Nova Cond"/>
      <family val="2"/>
    </font>
    <font>
      <sz val="18"/>
      <color theme="1"/>
      <name val="Arial Nova Cond"/>
      <family val="2"/>
    </font>
    <font>
      <sz val="12"/>
      <color theme="1"/>
      <name val="Arial Nova Cond"/>
      <family val="2"/>
    </font>
    <font>
      <sz val="16"/>
      <color theme="1"/>
      <name val="Arial Nova Cond"/>
      <family val="2"/>
    </font>
    <font>
      <sz val="14"/>
      <color theme="1"/>
      <name val="Arial Nova Cond"/>
      <family val="2"/>
    </font>
    <font>
      <b/>
      <sz val="11"/>
      <color theme="1"/>
      <name val="Arial Nova Light"/>
      <family val="2"/>
    </font>
    <font>
      <sz val="11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12"/>
      <color theme="1"/>
      <name val="Arial Nova Light"/>
      <family val="2"/>
    </font>
    <font>
      <sz val="10"/>
      <name val="Arial Nova Light"/>
      <family val="2"/>
    </font>
    <font>
      <b/>
      <sz val="12"/>
      <color theme="1"/>
      <name val="Arial Nova Light"/>
      <family val="2"/>
    </font>
    <font>
      <b/>
      <u/>
      <sz val="12"/>
      <color theme="1"/>
      <name val="Arial Nova Light"/>
      <family val="2"/>
    </font>
    <font>
      <b/>
      <sz val="10"/>
      <color theme="2" tint="-0.499984740745262"/>
      <name val="Arial Nova Light"/>
      <family val="2"/>
    </font>
    <font>
      <sz val="10"/>
      <color theme="2" tint="-0.499984740745262"/>
      <name val="Arial Nova Light"/>
      <family val="2"/>
    </font>
    <font>
      <b/>
      <sz val="16"/>
      <color rgb="FF1A468C"/>
      <name val="Arial"/>
      <family val="2"/>
    </font>
    <font>
      <b/>
      <sz val="12"/>
      <color rgb="FF1A468C"/>
      <name val="Arial Nova Light"/>
      <family val="2"/>
    </font>
    <font>
      <b/>
      <sz val="11"/>
      <color indexed="8"/>
      <name val="Arial Nova Light"/>
      <family val="2"/>
    </font>
    <font>
      <b/>
      <sz val="11"/>
      <color theme="0"/>
      <name val="Arial Nova Light"/>
      <family val="2"/>
    </font>
    <font>
      <sz val="11"/>
      <name val="Arial Nova Light"/>
      <family val="2"/>
    </font>
    <font>
      <b/>
      <sz val="11"/>
      <name val="Arial Nova Light"/>
      <family val="2"/>
    </font>
    <font>
      <b/>
      <i/>
      <sz val="11"/>
      <name val="Arial Nova Light"/>
      <family val="2"/>
    </font>
    <font>
      <b/>
      <sz val="11"/>
      <color theme="2" tint="-0.499984740745262"/>
      <name val="Arial Nova Light"/>
      <family val="2"/>
    </font>
    <font>
      <i/>
      <sz val="12"/>
      <color theme="1"/>
      <name val="Arial Nova Light"/>
      <family val="2"/>
    </font>
    <font>
      <u/>
      <sz val="11"/>
      <name val="Arial Nova Light"/>
      <family val="2"/>
    </font>
    <font>
      <i/>
      <sz val="11"/>
      <name val="Arial Nova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A468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double">
        <color indexed="2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2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wrapText="1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>
      <alignment horizontal="left"/>
    </xf>
    <xf numFmtId="0" fontId="10" fillId="0" borderId="18" xfId="3" applyFont="1" applyBorder="1" applyAlignment="1" applyProtection="1">
      <alignment horizontal="left"/>
      <protection locked="0"/>
    </xf>
    <xf numFmtId="0" fontId="10" fillId="0" borderId="1" xfId="3" applyFont="1" applyBorder="1" applyAlignment="1" applyProtection="1">
      <alignment horizontal="left"/>
      <protection locked="0"/>
    </xf>
    <xf numFmtId="0" fontId="10" fillId="0" borderId="1" xfId="3" applyFont="1" applyBorder="1" applyAlignment="1">
      <alignment horizontal="left"/>
    </xf>
    <xf numFmtId="0" fontId="10" fillId="0" borderId="1" xfId="3" applyFont="1" applyBorder="1"/>
    <xf numFmtId="0" fontId="10" fillId="0" borderId="0" xfId="3" applyFont="1"/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0" fontId="10" fillId="0" borderId="18" xfId="3" applyFont="1" applyBorder="1" applyAlignment="1">
      <alignment horizontal="left"/>
    </xf>
    <xf numFmtId="165" fontId="10" fillId="0" borderId="1" xfId="3" applyNumberFormat="1" applyFont="1" applyBorder="1" applyAlignment="1" applyProtection="1">
      <alignment horizontal="left"/>
      <protection locked="0"/>
    </xf>
    <xf numFmtId="14" fontId="10" fillId="0" borderId="0" xfId="3" applyNumberFormat="1" applyFont="1"/>
    <xf numFmtId="0" fontId="9" fillId="5" borderId="19" xfId="3" applyFont="1" applyFill="1" applyBorder="1" applyAlignment="1">
      <alignment horizontal="center" vertical="center" wrapText="1"/>
    </xf>
    <xf numFmtId="0" fontId="9" fillId="0" borderId="19" xfId="3" applyFont="1" applyBorder="1" applyAlignment="1" applyProtection="1">
      <alignment horizontal="center" vertical="center" textRotation="90" wrapText="1"/>
      <protection locked="0"/>
    </xf>
    <xf numFmtId="0" fontId="9" fillId="5" borderId="20" xfId="3" applyFont="1" applyFill="1" applyBorder="1" applyAlignment="1">
      <alignment horizontal="left" vertical="center"/>
    </xf>
    <xf numFmtId="2" fontId="10" fillId="0" borderId="19" xfId="3" applyNumberFormat="1" applyFont="1" applyBorder="1" applyAlignment="1" applyProtection="1">
      <alignment horizontal="center" vertical="center" wrapText="1"/>
      <protection locked="0"/>
    </xf>
    <xf numFmtId="2" fontId="10" fillId="5" borderId="19" xfId="3" applyNumberFormat="1" applyFont="1" applyFill="1" applyBorder="1" applyAlignment="1">
      <alignment horizontal="center" vertical="center"/>
    </xf>
    <xf numFmtId="2" fontId="9" fillId="0" borderId="19" xfId="3" applyNumberFormat="1" applyFont="1" applyBorder="1" applyAlignment="1" applyProtection="1">
      <alignment horizontal="left" vertical="center" wrapText="1"/>
      <protection locked="0"/>
    </xf>
    <xf numFmtId="2" fontId="10" fillId="0" borderId="0" xfId="3" applyNumberFormat="1" applyFont="1" applyAlignment="1" applyProtection="1">
      <alignment horizontal="center" vertical="center"/>
      <protection locked="0"/>
    </xf>
    <xf numFmtId="0" fontId="9" fillId="5" borderId="19" xfId="3" applyFont="1" applyFill="1" applyBorder="1" applyAlignment="1">
      <alignment horizontal="left" vertical="center"/>
    </xf>
    <xf numFmtId="2" fontId="10" fillId="0" borderId="19" xfId="3" applyNumberFormat="1" applyFont="1" applyBorder="1" applyAlignment="1" applyProtection="1">
      <alignment horizontal="left" vertical="center" wrapText="1"/>
      <protection locked="0"/>
    </xf>
    <xf numFmtId="2" fontId="10" fillId="0" borderId="20" xfId="3" applyNumberFormat="1" applyFont="1" applyBorder="1" applyAlignment="1" applyProtection="1">
      <alignment horizontal="left" vertical="center" wrapText="1"/>
      <protection locked="0"/>
    </xf>
    <xf numFmtId="0" fontId="9" fillId="5" borderId="21" xfId="3" applyFont="1" applyFill="1" applyBorder="1" applyAlignment="1">
      <alignment vertical="center"/>
    </xf>
    <xf numFmtId="0" fontId="10" fillId="5" borderId="23" xfId="3" applyFont="1" applyFill="1" applyBorder="1" applyAlignment="1">
      <alignment vertical="center"/>
    </xf>
    <xf numFmtId="0" fontId="9" fillId="5" borderId="22" xfId="3" applyFont="1" applyFill="1" applyBorder="1" applyAlignment="1">
      <alignment horizontal="right" vertical="center"/>
    </xf>
    <xf numFmtId="2" fontId="10" fillId="5" borderId="24" xfId="3" applyNumberFormat="1" applyFont="1" applyFill="1" applyBorder="1" applyAlignment="1">
      <alignment horizontal="center" vertical="center" wrapText="1"/>
    </xf>
    <xf numFmtId="10" fontId="10" fillId="5" borderId="2" xfId="3" applyNumberFormat="1" applyFont="1" applyFill="1" applyBorder="1" applyAlignment="1">
      <alignment horizontal="center" vertical="center" wrapText="1"/>
    </xf>
    <xf numFmtId="0" fontId="11" fillId="0" borderId="18" xfId="3" applyFont="1" applyBorder="1"/>
    <xf numFmtId="0" fontId="12" fillId="0" borderId="0" xfId="3" applyFont="1" applyAlignment="1">
      <alignment horizontal="right"/>
    </xf>
    <xf numFmtId="164" fontId="10" fillId="0" borderId="0" xfId="3" applyNumberFormat="1" applyFont="1" applyAlignment="1" applyProtection="1">
      <alignment horizontal="left"/>
      <protection locked="0"/>
    </xf>
    <xf numFmtId="14" fontId="11" fillId="0" borderId="18" xfId="3" applyNumberFormat="1" applyFont="1" applyBorder="1" applyAlignment="1">
      <alignment horizontal="left"/>
    </xf>
    <xf numFmtId="165" fontId="10" fillId="0" borderId="3" xfId="3" applyNumberFormat="1" applyFont="1" applyBorder="1" applyAlignment="1" applyProtection="1">
      <alignment horizontal="left"/>
      <protection locked="0"/>
    </xf>
    <xf numFmtId="0" fontId="10" fillId="0" borderId="0" xfId="3" applyFont="1" applyAlignment="1" applyProtection="1">
      <alignment horizontal="left" vertical="center"/>
      <protection locked="0"/>
    </xf>
    <xf numFmtId="14" fontId="11" fillId="0" borderId="0" xfId="3" applyNumberFormat="1" applyFont="1" applyAlignment="1">
      <alignment horizontal="left"/>
    </xf>
    <xf numFmtId="165" fontId="10" fillId="0" borderId="0" xfId="3" applyNumberFormat="1" applyFont="1" applyAlignment="1">
      <alignment horizontal="left"/>
    </xf>
    <xf numFmtId="0" fontId="12" fillId="0" borderId="0" xfId="3" applyFont="1" applyAlignment="1">
      <alignment horizontal="right" vertical="top"/>
    </xf>
    <xf numFmtId="165" fontId="10" fillId="0" borderId="0" xfId="3" applyNumberFormat="1" applyFont="1" applyAlignment="1">
      <alignment vertical="top"/>
    </xf>
    <xf numFmtId="49" fontId="10" fillId="0" borderId="0" xfId="3" applyNumberFormat="1" applyFont="1" applyAlignment="1">
      <alignment vertical="center"/>
    </xf>
    <xf numFmtId="0" fontId="10" fillId="0" borderId="0" xfId="3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right"/>
    </xf>
    <xf numFmtId="49" fontId="10" fillId="0" borderId="1" xfId="3" applyNumberFormat="1" applyFont="1" applyBorder="1" applyProtection="1">
      <protection locked="0"/>
    </xf>
    <xf numFmtId="49" fontId="9" fillId="0" borderId="0" xfId="3" applyNumberFormat="1" applyFont="1" applyProtection="1">
      <protection locked="0"/>
    </xf>
    <xf numFmtId="0" fontId="10" fillId="0" borderId="2" xfId="3" applyFont="1" applyBorder="1" applyProtection="1">
      <protection locked="0"/>
    </xf>
    <xf numFmtId="44" fontId="10" fillId="0" borderId="2" xfId="4" applyFont="1" applyFill="1" applyBorder="1" applyProtection="1">
      <protection locked="0"/>
    </xf>
    <xf numFmtId="44" fontId="10" fillId="5" borderId="2" xfId="4" applyFont="1" applyFill="1" applyBorder="1" applyProtection="1"/>
    <xf numFmtId="44" fontId="10" fillId="5" borderId="2" xfId="3" applyNumberFormat="1" applyFont="1" applyFill="1" applyBorder="1"/>
    <xf numFmtId="10" fontId="10" fillId="0" borderId="2" xfId="4" applyNumberFormat="1" applyFont="1" applyFill="1" applyBorder="1" applyProtection="1">
      <protection locked="0"/>
    </xf>
    <xf numFmtId="0" fontId="9" fillId="6" borderId="2" xfId="3" applyFont="1" applyFill="1" applyBorder="1" applyAlignment="1">
      <alignment horizontal="right"/>
    </xf>
    <xf numFmtId="0" fontId="9" fillId="6" borderId="2" xfId="3" applyFont="1" applyFill="1" applyBorder="1" applyAlignment="1">
      <alignment horizontal="right" vertical="center"/>
    </xf>
    <xf numFmtId="44" fontId="9" fillId="5" borderId="2" xfId="3" applyNumberFormat="1" applyFont="1" applyFill="1" applyBorder="1" applyAlignment="1">
      <alignment vertical="center"/>
    </xf>
    <xf numFmtId="44" fontId="9" fillId="0" borderId="25" xfId="4" applyFont="1" applyFill="1" applyBorder="1" applyProtection="1">
      <protection locked="0"/>
    </xf>
    <xf numFmtId="14" fontId="10" fillId="0" borderId="18" xfId="3" applyNumberFormat="1" applyFont="1" applyBorder="1" applyProtection="1">
      <protection locked="0"/>
    </xf>
    <xf numFmtId="14" fontId="10" fillId="0" borderId="0" xfId="3" applyNumberFormat="1" applyFont="1" applyProtection="1">
      <protection locked="0"/>
    </xf>
    <xf numFmtId="0" fontId="10" fillId="0" borderId="18" xfId="3" applyFont="1" applyBorder="1" applyProtection="1">
      <protection locked="0"/>
    </xf>
    <xf numFmtId="165" fontId="10" fillId="0" borderId="18" xfId="3" applyNumberFormat="1" applyFont="1" applyBorder="1" applyAlignment="1" applyProtection="1">
      <alignment horizontal="left"/>
      <protection locked="0"/>
    </xf>
    <xf numFmtId="0" fontId="10" fillId="0" borderId="0" xfId="3" applyFont="1" applyAlignment="1">
      <alignment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6" fillId="0" borderId="0" xfId="0" applyFont="1" applyAlignment="1" applyProtection="1">
      <alignment horizontal="right"/>
    </xf>
    <xf numFmtId="0" fontId="12" fillId="0" borderId="7" xfId="0" applyFont="1" applyBorder="1" applyAlignment="1" applyProtection="1">
      <alignment horizontal="right"/>
    </xf>
    <xf numFmtId="0" fontId="14" fillId="3" borderId="8" xfId="0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right"/>
    </xf>
    <xf numFmtId="0" fontId="14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right"/>
    </xf>
    <xf numFmtId="0" fontId="14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</xf>
    <xf numFmtId="0" fontId="14" fillId="3" borderId="12" xfId="0" applyFont="1" applyFill="1" applyBorder="1" applyAlignment="1" applyProtection="1">
      <alignment horizontal="center"/>
      <protection locked="0"/>
    </xf>
    <xf numFmtId="14" fontId="14" fillId="3" borderId="13" xfId="0" applyNumberFormat="1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right" wrapText="1"/>
    </xf>
    <xf numFmtId="0" fontId="13" fillId="0" borderId="0" xfId="0" applyFont="1" applyAlignment="1" applyProtection="1">
      <alignment horizontal="left" vertical="top" wrapText="1"/>
    </xf>
    <xf numFmtId="0" fontId="13" fillId="0" borderId="15" xfId="0" applyFont="1" applyBorder="1" applyAlignment="1" applyProtection="1">
      <alignment horizontal="left" vertical="top" wrapText="1"/>
    </xf>
    <xf numFmtId="0" fontId="12" fillId="0" borderId="16" xfId="0" applyFont="1" applyBorder="1" applyAlignment="1" applyProtection="1">
      <alignment horizontal="right"/>
    </xf>
    <xf numFmtId="0" fontId="12" fillId="0" borderId="1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4" fontId="9" fillId="4" borderId="2" xfId="0" applyNumberFormat="1" applyFont="1" applyFill="1" applyBorder="1" applyAlignment="1" applyProtection="1">
      <alignment horizontal="center" vertical="center"/>
    </xf>
    <xf numFmtId="44" fontId="9" fillId="4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13" fillId="0" borderId="0" xfId="0" applyFont="1" applyAlignment="1" applyProtection="1"/>
    <xf numFmtId="0" fontId="13" fillId="0" borderId="2" xfId="0" applyFont="1" applyBorder="1" applyAlignment="1" applyProtection="1"/>
    <xf numFmtId="44" fontId="9" fillId="3" borderId="2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44" fontId="13" fillId="0" borderId="0" xfId="1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center" vertical="center"/>
      <protection locked="0"/>
    </xf>
    <xf numFmtId="0" fontId="15" fillId="3" borderId="6" xfId="2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 vertical="top"/>
    </xf>
    <xf numFmtId="0" fontId="14" fillId="0" borderId="0" xfId="0" applyFont="1"/>
    <xf numFmtId="0" fontId="14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9" fillId="6" borderId="2" xfId="3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 wrapText="1"/>
    </xf>
    <xf numFmtId="0" fontId="19" fillId="0" borderId="0" xfId="2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center"/>
    </xf>
    <xf numFmtId="44" fontId="13" fillId="4" borderId="2" xfId="0" applyNumberFormat="1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/>
    </xf>
    <xf numFmtId="0" fontId="21" fillId="0" borderId="2" xfId="2" applyFont="1" applyBorder="1" applyAlignment="1" applyProtection="1">
      <alignment horizontal="right"/>
    </xf>
    <xf numFmtId="44" fontId="9" fillId="2" borderId="2" xfId="1" applyFont="1" applyFill="1" applyBorder="1" applyAlignment="1" applyProtection="1">
      <alignment horizontal="center"/>
    </xf>
    <xf numFmtId="0" fontId="22" fillId="7" borderId="11" xfId="0" applyFont="1" applyFill="1" applyBorder="1" applyAlignment="1" applyProtection="1">
      <alignment horizontal="center" vertical="center" wrapText="1"/>
    </xf>
    <xf numFmtId="0" fontId="22" fillId="7" borderId="14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indent="1"/>
    </xf>
    <xf numFmtId="0" fontId="26" fillId="0" borderId="0" xfId="0" applyFont="1" applyBorder="1" applyAlignment="1" applyProtection="1">
      <alignment horizontal="left" wrapTex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4"/>
    </xf>
    <xf numFmtId="0" fontId="24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15" fillId="2" borderId="5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right"/>
    </xf>
    <xf numFmtId="44" fontId="15" fillId="2" borderId="4" xfId="1" applyFont="1" applyFill="1" applyBorder="1" applyAlignment="1" applyProtection="1"/>
    <xf numFmtId="0" fontId="27" fillId="0" borderId="0" xfId="0" applyFont="1" applyBorder="1" applyProtection="1"/>
    <xf numFmtId="0" fontId="27" fillId="0" borderId="0" xfId="0" applyFont="1" applyProtection="1"/>
    <xf numFmtId="0" fontId="15" fillId="0" borderId="2" xfId="0" applyFont="1" applyBorder="1" applyProtection="1"/>
    <xf numFmtId="0" fontId="13" fillId="0" borderId="2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0" fillId="0" borderId="2" xfId="0" applyFont="1" applyBorder="1" applyProtection="1"/>
    <xf numFmtId="0" fontId="10" fillId="0" borderId="2" xfId="0" applyFont="1" applyBorder="1" applyProtection="1">
      <protection locked="0"/>
    </xf>
    <xf numFmtId="44" fontId="10" fillId="0" borderId="2" xfId="1" applyFont="1" applyBorder="1" applyProtection="1">
      <protection locked="0"/>
    </xf>
    <xf numFmtId="0" fontId="13" fillId="0" borderId="0" xfId="0" applyFont="1" applyProtection="1"/>
    <xf numFmtId="0" fontId="10" fillId="0" borderId="1" xfId="3" applyNumberFormat="1" applyFont="1" applyBorder="1" applyAlignment="1" applyProtection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24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/>
    <xf numFmtId="0" fontId="10" fillId="0" borderId="1" xfId="3" applyFont="1" applyBorder="1" applyProtection="1"/>
    <xf numFmtId="165" fontId="10" fillId="5" borderId="21" xfId="3" applyNumberFormat="1" applyFont="1" applyFill="1" applyBorder="1" applyAlignment="1">
      <alignment horizontal="center" vertical="center"/>
    </xf>
    <xf numFmtId="165" fontId="10" fillId="5" borderId="22" xfId="3" applyNumberFormat="1" applyFont="1" applyFill="1" applyBorder="1" applyAlignment="1">
      <alignment horizontal="center" vertical="center"/>
    </xf>
    <xf numFmtId="0" fontId="9" fillId="0" borderId="0" xfId="3" applyFont="1" applyProtection="1"/>
    <xf numFmtId="0" fontId="10" fillId="0" borderId="0" xfId="3" applyFont="1" applyProtection="1"/>
    <xf numFmtId="165" fontId="10" fillId="0" borderId="5" xfId="3" applyNumberFormat="1" applyFont="1" applyBorder="1" applyAlignment="1" applyProtection="1">
      <alignment horizontal="left" vertical="top"/>
      <protection locked="0"/>
    </xf>
    <xf numFmtId="165" fontId="10" fillId="0" borderId="3" xfId="3" applyNumberFormat="1" applyFont="1" applyBorder="1" applyAlignment="1" applyProtection="1">
      <alignment horizontal="left" vertical="top"/>
      <protection locked="0"/>
    </xf>
    <xf numFmtId="165" fontId="10" fillId="0" borderId="4" xfId="3" applyNumberFormat="1" applyFont="1" applyBorder="1" applyAlignment="1" applyProtection="1">
      <alignment horizontal="left" vertical="top"/>
      <protection locked="0"/>
    </xf>
  </cellXfs>
  <cellStyles count="5">
    <cellStyle name="Currency" xfId="1" builtinId="4"/>
    <cellStyle name="Currency 2" xfId="4" xr:uid="{9E4BE660-0FBB-48B4-8F31-731B1EE15D9D}"/>
    <cellStyle name="Normal" xfId="0" builtinId="0"/>
    <cellStyle name="Normal 2" xfId="2" xr:uid="{F4D3B99A-AB45-4484-92CC-B105D55C429D}"/>
    <cellStyle name="Normal 3" xfId="3" xr:uid="{DCCA89A8-350D-4708-A993-FB0A677DC5A8}"/>
  </cellStyles>
  <dxfs count="2">
    <dxf>
      <font>
        <color rgb="FF9C0006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A4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28575</xdr:rowOff>
        </xdr:from>
        <xdr:to>
          <xdr:col>2</xdr:col>
          <xdr:colOff>885825</xdr:colOff>
          <xdr:row>19</xdr:row>
          <xdr:rowOff>238125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19</xdr:row>
          <xdr:rowOff>28575</xdr:rowOff>
        </xdr:from>
        <xdr:to>
          <xdr:col>2</xdr:col>
          <xdr:colOff>1362075</xdr:colOff>
          <xdr:row>19</xdr:row>
          <xdr:rowOff>238125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0B84-F074-43EE-A648-1FB6BAFF1934}">
  <sheetPr>
    <tabColor theme="4" tint="0.79998168889431442"/>
    <pageSetUpPr fitToPage="1"/>
  </sheetPr>
  <dimension ref="B1:J62"/>
  <sheetViews>
    <sheetView showGridLines="0" zoomScaleNormal="100" zoomScaleSheetLayoutView="55" zoomScalePageLayoutView="50" workbookViewId="0">
      <selection activeCell="C8" sqref="C8"/>
    </sheetView>
  </sheetViews>
  <sheetFormatPr defaultColWidth="8.5703125" defaultRowHeight="15.75"/>
  <cols>
    <col min="1" max="1" width="3.7109375" style="73" customWidth="1"/>
    <col min="2" max="2" width="25.5703125" style="73" customWidth="1"/>
    <col min="3" max="3" width="31.42578125" style="73" customWidth="1"/>
    <col min="4" max="4" width="30.140625" style="73" customWidth="1"/>
    <col min="5" max="5" width="28.5703125" style="73" customWidth="1"/>
    <col min="6" max="16384" width="8.5703125" style="73"/>
  </cols>
  <sheetData>
    <row r="1" spans="2:5" s="3" customFormat="1" ht="19.7" customHeight="1">
      <c r="B1" s="122" t="s">
        <v>0</v>
      </c>
    </row>
    <row r="2" spans="2:5" s="3" customFormat="1" ht="24" customHeight="1">
      <c r="B2" s="122" t="s">
        <v>1</v>
      </c>
      <c r="E2" s="1"/>
    </row>
    <row r="3" spans="2:5" s="70" customFormat="1" ht="3.95" customHeight="1" thickBot="1">
      <c r="B3" s="68"/>
      <c r="C3" s="69"/>
      <c r="D3" s="69"/>
      <c r="E3" s="69"/>
    </row>
    <row r="4" spans="2:5" s="71" customFormat="1">
      <c r="B4" s="76" t="s">
        <v>2</v>
      </c>
      <c r="C4" s="77"/>
      <c r="D4" s="78" t="s">
        <v>3</v>
      </c>
      <c r="E4" s="79"/>
    </row>
    <row r="5" spans="2:5" s="71" customFormat="1">
      <c r="B5" s="80" t="s">
        <v>4</v>
      </c>
      <c r="C5" s="81"/>
      <c r="D5" s="82" t="s">
        <v>5</v>
      </c>
      <c r="E5" s="83"/>
    </row>
    <row r="6" spans="2:5" s="71" customFormat="1">
      <c r="B6" s="80" t="s">
        <v>6</v>
      </c>
      <c r="C6" s="81"/>
      <c r="D6" s="82" t="s">
        <v>7</v>
      </c>
      <c r="E6" s="84"/>
    </row>
    <row r="7" spans="2:5" s="71" customFormat="1">
      <c r="B7" s="80"/>
      <c r="C7" s="81"/>
      <c r="D7" s="82" t="s">
        <v>8</v>
      </c>
      <c r="E7" s="84"/>
    </row>
    <row r="8" spans="2:5" s="72" customFormat="1">
      <c r="B8" s="80" t="s">
        <v>9</v>
      </c>
      <c r="C8" s="85"/>
      <c r="D8" s="86" t="s">
        <v>10</v>
      </c>
      <c r="E8" s="84"/>
    </row>
    <row r="9" spans="2:5" s="72" customFormat="1" ht="16.350000000000001" customHeight="1">
      <c r="B9" s="80" t="s">
        <v>11</v>
      </c>
      <c r="C9" s="85"/>
      <c r="D9" s="86" t="s">
        <v>12</v>
      </c>
      <c r="E9" s="84"/>
    </row>
    <row r="10" spans="2:5" s="72" customFormat="1" ht="19.350000000000001" customHeight="1" thickBot="1">
      <c r="B10" s="88"/>
      <c r="C10" s="89"/>
      <c r="D10" s="125" t="s">
        <v>13</v>
      </c>
      <c r="E10" s="90" t="str">
        <f>IF(AND(E9&lt;=E7,E9&lt;&gt;""),"Yes","No")</f>
        <v>No</v>
      </c>
    </row>
    <row r="11" spans="2:5" s="72" customFormat="1" ht="6" customHeight="1">
      <c r="B11" s="91"/>
      <c r="C11" s="82"/>
      <c r="D11" s="82"/>
      <c r="E11" s="92"/>
    </row>
    <row r="12" spans="2:5" s="72" customFormat="1" ht="15.6" customHeight="1">
      <c r="B12" s="123" t="s">
        <v>14</v>
      </c>
      <c r="C12" s="93"/>
      <c r="D12" s="93"/>
      <c r="E12" s="93"/>
    </row>
    <row r="13" spans="2:5" s="72" customFormat="1" ht="24" customHeight="1">
      <c r="B13" s="129" t="s">
        <v>15</v>
      </c>
      <c r="C13" s="130" t="s">
        <v>16</v>
      </c>
      <c r="D13" s="91"/>
      <c r="E13" s="87"/>
    </row>
    <row r="14" spans="2:5" s="72" customFormat="1" ht="18" customHeight="1">
      <c r="B14" s="94" t="s">
        <v>17</v>
      </c>
      <c r="C14" s="124">
        <f>SUMIF(Expenditures!$B$19:$B$118,"Activity",Expenditures!$F$19:$F$118)</f>
        <v>0</v>
      </c>
      <c r="D14" s="91"/>
      <c r="E14" s="87"/>
    </row>
    <row r="15" spans="2:5" ht="29.25" customHeight="1">
      <c r="B15" s="95" t="s">
        <v>18</v>
      </c>
      <c r="C15" s="124">
        <f>SUMIF(Expenditures!$B$19:$B$118,"General Admin",Expenditures!$F$19:$F$118)</f>
        <v>0</v>
      </c>
      <c r="D15" s="96"/>
      <c r="E15" s="97"/>
    </row>
    <row r="16" spans="2:5" ht="17.45" customHeight="1">
      <c r="B16" s="94" t="s">
        <v>19</v>
      </c>
      <c r="C16" s="124">
        <f>SUMIF(Expenditures!$B$19:$B$118,"Activity Delivery",Expenditures!$F$19:$F$118)</f>
        <v>0</v>
      </c>
      <c r="D16" s="96"/>
      <c r="E16" s="97"/>
    </row>
    <row r="17" spans="2:5" ht="3.95" customHeight="1">
      <c r="B17" s="98"/>
      <c r="C17" s="127"/>
      <c r="D17" s="96"/>
      <c r="E17" s="97"/>
    </row>
    <row r="18" spans="2:5" ht="17.100000000000001" customHeight="1">
      <c r="B18" s="126" t="s">
        <v>20</v>
      </c>
      <c r="C18" s="128">
        <f>SUM(C14:C16)</f>
        <v>0</v>
      </c>
      <c r="D18" s="96"/>
      <c r="E18" s="97"/>
    </row>
    <row r="19" spans="2:5" ht="3.95" customHeight="1">
      <c r="B19" s="98"/>
      <c r="C19" s="98"/>
      <c r="D19" s="96"/>
      <c r="E19" s="97"/>
    </row>
    <row r="20" spans="2:5" ht="52.5" customHeight="1">
      <c r="B20" s="95" t="s">
        <v>21</v>
      </c>
      <c r="C20" s="99"/>
      <c r="D20" s="96"/>
      <c r="E20" s="97"/>
    </row>
    <row r="21" spans="2:5" ht="6" customHeight="1">
      <c r="B21" s="100"/>
      <c r="C21" s="101"/>
      <c r="D21" s="102"/>
      <c r="E21" s="102"/>
    </row>
    <row r="22" spans="2:5" ht="15.75" customHeight="1">
      <c r="B22" s="112" t="s">
        <v>22</v>
      </c>
      <c r="C22" s="103"/>
      <c r="D22" s="103"/>
      <c r="E22" s="103"/>
    </row>
    <row r="23" spans="2:5" ht="14.1" customHeight="1">
      <c r="B23" s="104" t="s">
        <v>23</v>
      </c>
      <c r="C23" s="103"/>
      <c r="D23" s="103"/>
      <c r="E23" s="105"/>
    </row>
    <row r="24" spans="2:5" ht="14.1" customHeight="1">
      <c r="B24" s="104" t="s">
        <v>24</v>
      </c>
      <c r="C24" s="103"/>
      <c r="D24" s="103"/>
      <c r="E24" s="105"/>
    </row>
    <row r="25" spans="2:5" ht="14.1" customHeight="1">
      <c r="B25" s="104" t="s">
        <v>25</v>
      </c>
      <c r="C25" s="103"/>
      <c r="D25" s="103"/>
      <c r="E25" s="105"/>
    </row>
    <row r="26" spans="2:5" ht="14.1" customHeight="1">
      <c r="B26" s="104" t="s">
        <v>26</v>
      </c>
      <c r="C26" s="103"/>
      <c r="D26" s="103"/>
      <c r="E26" s="105"/>
    </row>
    <row r="27" spans="2:5" ht="6" customHeight="1">
      <c r="B27" s="96"/>
      <c r="C27" s="96"/>
      <c r="D27" s="96"/>
      <c r="E27" s="96"/>
    </row>
    <row r="28" spans="2:5" ht="14.1" customHeight="1">
      <c r="B28" s="156" t="s">
        <v>27</v>
      </c>
      <c r="C28" s="96"/>
      <c r="D28" s="96"/>
      <c r="E28" s="96"/>
    </row>
    <row r="29" spans="2:5" ht="14.1" customHeight="1">
      <c r="B29" s="157" t="s">
        <v>28</v>
      </c>
      <c r="C29" s="96"/>
      <c r="D29" s="96"/>
      <c r="E29" s="96"/>
    </row>
    <row r="30" spans="2:5" ht="14.1" customHeight="1">
      <c r="B30" s="157" t="s">
        <v>29</v>
      </c>
      <c r="C30" s="96"/>
      <c r="D30" s="96"/>
      <c r="E30" s="96"/>
    </row>
    <row r="31" spans="2:5" ht="14.1" customHeight="1">
      <c r="B31" s="157" t="s">
        <v>30</v>
      </c>
      <c r="C31" s="96"/>
      <c r="D31" s="96"/>
      <c r="E31" s="96"/>
    </row>
    <row r="32" spans="2:5" ht="14.1" customHeight="1">
      <c r="B32" s="157" t="s">
        <v>31</v>
      </c>
      <c r="C32" s="96"/>
      <c r="D32" s="96"/>
      <c r="E32" s="96"/>
    </row>
    <row r="33" spans="2:10" ht="14.1" customHeight="1">
      <c r="B33" s="157" t="s">
        <v>32</v>
      </c>
      <c r="C33" s="96"/>
      <c r="D33" s="96"/>
      <c r="E33" s="96"/>
    </row>
    <row r="34" spans="2:10" ht="14.1" customHeight="1">
      <c r="B34" s="157" t="s">
        <v>33</v>
      </c>
      <c r="C34" s="96"/>
      <c r="D34" s="96"/>
      <c r="E34" s="96"/>
    </row>
    <row r="35" spans="2:10" ht="14.1" customHeight="1">
      <c r="B35" s="157" t="s">
        <v>34</v>
      </c>
      <c r="C35" s="96"/>
      <c r="D35" s="96"/>
      <c r="E35" s="96"/>
    </row>
    <row r="36" spans="2:10" ht="14.1" customHeight="1">
      <c r="B36" s="157" t="s">
        <v>35</v>
      </c>
      <c r="C36" s="96"/>
      <c r="D36" s="96"/>
      <c r="E36" s="96"/>
    </row>
    <row r="37" spans="2:10" s="74" customFormat="1" ht="14.1" customHeight="1">
      <c r="B37" s="157" t="s">
        <v>36</v>
      </c>
      <c r="C37" s="91"/>
      <c r="D37" s="91"/>
      <c r="E37" s="91"/>
    </row>
    <row r="38" spans="2:10" s="74" customFormat="1" ht="14.1" customHeight="1">
      <c r="B38" s="157" t="s">
        <v>37</v>
      </c>
      <c r="C38" s="91"/>
      <c r="D38" s="91"/>
      <c r="E38" s="91"/>
    </row>
    <row r="39" spans="2:10" s="74" customFormat="1" ht="14.1" customHeight="1">
      <c r="B39" s="157" t="s">
        <v>38</v>
      </c>
      <c r="C39" s="91"/>
      <c r="D39" s="91"/>
      <c r="E39" s="91"/>
    </row>
    <row r="40" spans="2:10" ht="14.1" customHeight="1">
      <c r="B40" s="157" t="s">
        <v>39</v>
      </c>
      <c r="C40" s="91"/>
      <c r="D40" s="91"/>
      <c r="E40" s="91"/>
    </row>
    <row r="41" spans="2:10" ht="14.1" customHeight="1">
      <c r="B41" s="157" t="s">
        <v>40</v>
      </c>
      <c r="C41" s="91"/>
      <c r="D41" s="91"/>
      <c r="E41" s="91"/>
    </row>
    <row r="42" spans="2:10" ht="6.4" customHeight="1">
      <c r="B42" s="91"/>
      <c r="C42" s="91"/>
      <c r="D42" s="91"/>
      <c r="E42" s="91"/>
      <c r="J42" s="75"/>
    </row>
    <row r="43" spans="2:10">
      <c r="B43" s="97"/>
      <c r="C43" s="106" t="s">
        <v>41</v>
      </c>
      <c r="D43" s="106"/>
      <c r="E43" s="106" t="s">
        <v>42</v>
      </c>
      <c r="I43" s="75"/>
    </row>
    <row r="44" spans="2:10" ht="18" customHeight="1">
      <c r="B44" s="107"/>
      <c r="C44" s="107"/>
      <c r="D44" s="108"/>
      <c r="E44" s="109"/>
    </row>
    <row r="45" spans="2:10" ht="27" customHeight="1">
      <c r="B45" s="97"/>
      <c r="C45" s="106" t="s">
        <v>43</v>
      </c>
      <c r="D45" s="110"/>
      <c r="E45" s="106" t="s">
        <v>44</v>
      </c>
    </row>
    <row r="46" spans="2:10" ht="58.7" customHeight="1">
      <c r="B46" s="107"/>
      <c r="C46" s="107"/>
      <c r="D46" s="108"/>
      <c r="E46" s="111"/>
    </row>
    <row r="47" spans="2:10" ht="6" customHeight="1">
      <c r="B47" s="97"/>
      <c r="C47" s="96"/>
      <c r="D47" s="97"/>
      <c r="E47" s="97"/>
    </row>
    <row r="48" spans="2:10" ht="15" customHeight="1">
      <c r="B48" s="112" t="s">
        <v>45</v>
      </c>
      <c r="C48" s="112"/>
      <c r="D48" s="112"/>
      <c r="E48" s="112"/>
    </row>
    <row r="49" spans="2:5" ht="15" customHeight="1">
      <c r="B49" s="158" t="s">
        <v>46</v>
      </c>
      <c r="C49" s="113"/>
      <c r="D49" s="113"/>
      <c r="E49" s="113"/>
    </row>
    <row r="50" spans="2:5" ht="15" customHeight="1">
      <c r="B50" s="159" t="s">
        <v>47</v>
      </c>
      <c r="C50" s="114"/>
      <c r="D50" s="114"/>
      <c r="E50" s="114"/>
    </row>
    <row r="51" spans="2:5" ht="15" customHeight="1">
      <c r="B51" s="160" t="s">
        <v>48</v>
      </c>
      <c r="C51" s="114"/>
      <c r="D51" s="114"/>
      <c r="E51" s="114"/>
    </row>
    <row r="52" spans="2:5" ht="15" customHeight="1">
      <c r="B52" s="159" t="s">
        <v>49</v>
      </c>
      <c r="C52" s="114"/>
      <c r="D52" s="114"/>
      <c r="E52" s="114"/>
    </row>
    <row r="53" spans="2:5" ht="15" customHeight="1">
      <c r="B53" s="159" t="s">
        <v>50</v>
      </c>
      <c r="C53" s="114"/>
      <c r="D53" s="114"/>
      <c r="E53" s="114"/>
    </row>
    <row r="54" spans="2:5" ht="12" customHeight="1">
      <c r="B54" s="160" t="s">
        <v>51</v>
      </c>
      <c r="C54" s="114"/>
      <c r="D54" s="114"/>
      <c r="E54" s="114"/>
    </row>
    <row r="55" spans="2:5" ht="14.1" customHeight="1">
      <c r="B55" s="161" t="s">
        <v>52</v>
      </c>
      <c r="C55" s="114"/>
      <c r="D55" s="114"/>
      <c r="E55" s="114"/>
    </row>
    <row r="56" spans="2:5" ht="14.1" customHeight="1">
      <c r="B56" s="161" t="s">
        <v>53</v>
      </c>
      <c r="C56" s="114"/>
      <c r="D56" s="114"/>
      <c r="E56" s="114"/>
    </row>
    <row r="57" spans="2:5" ht="14.1" customHeight="1">
      <c r="B57" s="161" t="s">
        <v>54</v>
      </c>
      <c r="C57" s="114"/>
      <c r="D57" s="114"/>
      <c r="E57" s="114"/>
    </row>
    <row r="58" spans="2:5" ht="14.1" customHeight="1">
      <c r="B58" s="161" t="s">
        <v>55</v>
      </c>
      <c r="C58" s="114"/>
      <c r="D58" s="114"/>
      <c r="E58" s="114"/>
    </row>
    <row r="59" spans="2:5">
      <c r="B59" s="115" t="s">
        <v>56</v>
      </c>
      <c r="C59" s="114"/>
      <c r="D59" s="114"/>
      <c r="E59" s="114"/>
    </row>
    <row r="60" spans="2:5" ht="15" customHeight="1">
      <c r="B60" s="116"/>
      <c r="C60" s="117"/>
      <c r="D60" s="117"/>
      <c r="E60" s="117"/>
    </row>
    <row r="61" spans="2:5" s="8" customFormat="1">
      <c r="B61" s="118"/>
      <c r="C61" s="118"/>
      <c r="D61" s="118"/>
      <c r="E61" s="118"/>
    </row>
    <row r="62" spans="2:5" s="8" customFormat="1">
      <c r="B62" s="119"/>
      <c r="C62" s="119"/>
      <c r="D62" s="119"/>
      <c r="E62" s="119"/>
    </row>
  </sheetData>
  <sheetProtection sheet="1" selectLockedCells="1"/>
  <conditionalFormatting sqref="E10:E11">
    <cfRule type="cellIs" dxfId="1" priority="1" operator="equal">
      <formula>"Yes"</formula>
    </cfRule>
    <cfRule type="cellIs" dxfId="0" priority="2" operator="equal">
      <formula>"No"</formula>
    </cfRule>
  </conditionalFormatting>
  <dataValidations count="2">
    <dataValidation type="date" allowBlank="1" showInputMessage="1" showErrorMessage="1" sqref="E6:E9" xr:uid="{9471D8FD-BBEE-4307-848F-57020D1A9CB5}">
      <formula1>36526</formula1>
      <formula2>51136</formula2>
    </dataValidation>
    <dataValidation type="date" allowBlank="1" showInputMessage="1" showErrorMessage="1" sqref="E46" xr:uid="{F5082D59-8787-483E-831A-5AE01B75618B}">
      <formula1>36161</formula1>
      <formula2>51136</formula2>
    </dataValidation>
  </dataValidations>
  <printOptions horizontalCentered="1" verticalCentered="1"/>
  <pageMargins left="0.3" right="0.3" top="0.4" bottom="0.3" header="0.05" footer="0.05"/>
  <pageSetup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28575</xdr:rowOff>
                  </from>
                  <to>
                    <xdr:col>2</xdr:col>
                    <xdr:colOff>885825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2</xdr:col>
                    <xdr:colOff>638175</xdr:colOff>
                    <xdr:row>19</xdr:row>
                    <xdr:rowOff>28575</xdr:rowOff>
                  </from>
                  <to>
                    <xdr:col>2</xdr:col>
                    <xdr:colOff>1362075</xdr:colOff>
                    <xdr:row>19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E29D-FD36-4351-A390-BB838BD89573}">
  <sheetPr>
    <tabColor theme="4" tint="0.79998168889431442"/>
    <pageSetUpPr fitToPage="1"/>
  </sheetPr>
  <dimension ref="A1:F119"/>
  <sheetViews>
    <sheetView showGridLines="0" zoomScaleNormal="100" workbookViewId="0">
      <selection activeCell="E28" sqref="E28"/>
    </sheetView>
  </sheetViews>
  <sheetFormatPr defaultColWidth="8.5703125" defaultRowHeight="15.75"/>
  <cols>
    <col min="1" max="1" width="4.42578125" style="4" customWidth="1"/>
    <col min="2" max="2" width="16" style="4" customWidth="1"/>
    <col min="3" max="3" width="14.140625" style="4" customWidth="1"/>
    <col min="4" max="4" width="25.42578125" style="4" customWidth="1"/>
    <col min="5" max="5" width="43.7109375" style="4" customWidth="1"/>
    <col min="6" max="6" width="20.5703125" style="4" customWidth="1"/>
    <col min="7" max="7" width="14.42578125" style="4" customWidth="1"/>
    <col min="8" max="16384" width="8.5703125" style="4"/>
  </cols>
  <sheetData>
    <row r="1" spans="1:6" s="3" customFormat="1" ht="22.5">
      <c r="A1" s="122" t="s">
        <v>0</v>
      </c>
      <c r="B1" s="1"/>
      <c r="C1" s="1"/>
      <c r="D1" s="2"/>
      <c r="E1" s="1"/>
      <c r="F1" s="1"/>
    </row>
    <row r="2" spans="1:6" s="3" customFormat="1" ht="22.5">
      <c r="A2" s="122" t="s">
        <v>1</v>
      </c>
      <c r="B2" s="1"/>
      <c r="C2" s="1"/>
      <c r="D2" s="2"/>
      <c r="E2" s="1"/>
      <c r="F2" s="1"/>
    </row>
    <row r="3" spans="1:6" s="7" customFormat="1" ht="21.95" customHeight="1">
      <c r="A3" s="123" t="s">
        <v>57</v>
      </c>
      <c r="B3" s="123"/>
      <c r="C3" s="6"/>
      <c r="D3" s="5"/>
      <c r="E3" s="5"/>
      <c r="F3" s="5"/>
    </row>
    <row r="4" spans="1:6" s="119" customFormat="1">
      <c r="A4" s="131" t="s">
        <v>58</v>
      </c>
      <c r="B4" s="118"/>
      <c r="C4" s="118"/>
      <c r="D4" s="118"/>
      <c r="E4" s="118"/>
      <c r="F4" s="118"/>
    </row>
    <row r="5" spans="1:6" s="119" customFormat="1" ht="15" customHeight="1">
      <c r="A5" s="132" t="s">
        <v>59</v>
      </c>
      <c r="B5" s="118"/>
      <c r="C5" s="133"/>
      <c r="D5" s="133"/>
      <c r="E5" s="133"/>
      <c r="F5" s="118"/>
    </row>
    <row r="6" spans="1:6" s="119" customFormat="1" ht="15" customHeight="1">
      <c r="A6" s="134" t="s">
        <v>60</v>
      </c>
      <c r="B6" s="118"/>
      <c r="C6" s="133"/>
      <c r="D6" s="133"/>
      <c r="E6" s="133"/>
      <c r="F6" s="118"/>
    </row>
    <row r="7" spans="1:6" s="119" customFormat="1" ht="15" customHeight="1">
      <c r="A7" s="134" t="s">
        <v>61</v>
      </c>
      <c r="B7" s="118"/>
      <c r="C7" s="133"/>
      <c r="D7" s="133"/>
      <c r="E7" s="133"/>
      <c r="F7" s="118"/>
    </row>
    <row r="8" spans="1:6" s="119" customFormat="1" ht="15" customHeight="1">
      <c r="A8" s="134" t="s">
        <v>62</v>
      </c>
      <c r="B8" s="118"/>
      <c r="C8" s="133"/>
      <c r="D8" s="133"/>
      <c r="E8" s="133"/>
      <c r="F8" s="118"/>
    </row>
    <row r="9" spans="1:6" s="119" customFormat="1" ht="15" customHeight="1">
      <c r="A9" s="134" t="s">
        <v>63</v>
      </c>
      <c r="B9" s="118"/>
      <c r="C9" s="133"/>
      <c r="D9" s="133"/>
      <c r="E9" s="133"/>
      <c r="F9" s="118"/>
    </row>
    <row r="10" spans="1:6" s="119" customFormat="1" ht="15" customHeight="1">
      <c r="A10" s="135" t="s">
        <v>64</v>
      </c>
      <c r="B10" s="118"/>
      <c r="C10" s="133"/>
      <c r="D10" s="133"/>
      <c r="E10" s="133"/>
      <c r="F10" s="118"/>
    </row>
    <row r="11" spans="1:6" s="119" customFormat="1" ht="15" customHeight="1">
      <c r="A11" s="135" t="s">
        <v>65</v>
      </c>
      <c r="B11" s="118"/>
      <c r="C11" s="133"/>
      <c r="D11" s="133"/>
      <c r="E11" s="133"/>
      <c r="F11" s="118"/>
    </row>
    <row r="12" spans="1:6" s="119" customFormat="1" ht="15" customHeight="1">
      <c r="A12" s="136" t="s">
        <v>66</v>
      </c>
      <c r="B12" s="118"/>
      <c r="C12" s="133"/>
      <c r="D12" s="133"/>
      <c r="E12" s="133"/>
      <c r="F12" s="118"/>
    </row>
    <row r="13" spans="1:6" s="119" customFormat="1">
      <c r="A13" s="136" t="s">
        <v>67</v>
      </c>
      <c r="B13" s="137"/>
      <c r="C13" s="137"/>
      <c r="D13" s="137"/>
      <c r="E13" s="137"/>
      <c r="F13" s="137"/>
    </row>
    <row r="14" spans="1:6" s="140" customFormat="1" ht="11.45" customHeight="1">
      <c r="A14" s="138"/>
      <c r="B14" s="139"/>
      <c r="C14" s="139"/>
      <c r="D14" s="139"/>
      <c r="E14" s="139"/>
      <c r="F14" s="138"/>
    </row>
    <row r="15" spans="1:6" s="140" customFormat="1" ht="15.6" customHeight="1">
      <c r="A15" s="141"/>
      <c r="B15" s="142"/>
      <c r="C15" s="142"/>
      <c r="D15" s="142"/>
      <c r="E15" s="143" t="s">
        <v>20</v>
      </c>
      <c r="F15" s="144">
        <f>SUM(F19:F118)</f>
        <v>0</v>
      </c>
    </row>
    <row r="16" spans="1:6" s="146" customFormat="1" ht="12" customHeight="1">
      <c r="A16" s="145"/>
      <c r="B16" s="145"/>
      <c r="C16" s="145"/>
      <c r="D16" s="145"/>
      <c r="E16" s="145"/>
      <c r="F16" s="145"/>
    </row>
    <row r="17" spans="1:6" s="140" customFormat="1" ht="18.95" customHeight="1">
      <c r="A17" s="147" t="s">
        <v>68</v>
      </c>
      <c r="B17" s="147"/>
      <c r="C17" s="147"/>
      <c r="D17" s="147"/>
      <c r="E17" s="147"/>
      <c r="F17" s="147"/>
    </row>
    <row r="18" spans="1:6" s="150" customFormat="1" ht="23.1" customHeight="1">
      <c r="A18" s="148"/>
      <c r="B18" s="149" t="s">
        <v>15</v>
      </c>
      <c r="C18" s="149" t="s">
        <v>69</v>
      </c>
      <c r="D18" s="149" t="s">
        <v>70</v>
      </c>
      <c r="E18" s="149" t="s">
        <v>71</v>
      </c>
      <c r="F18" s="149" t="s">
        <v>72</v>
      </c>
    </row>
    <row r="19" spans="1:6" s="154" customFormat="1">
      <c r="A19" s="151">
        <v>1</v>
      </c>
      <c r="B19" s="152"/>
      <c r="C19" s="152"/>
      <c r="D19" s="152"/>
      <c r="E19" s="152"/>
      <c r="F19" s="153"/>
    </row>
    <row r="20" spans="1:6" s="154" customFormat="1">
      <c r="A20" s="151">
        <v>2</v>
      </c>
      <c r="B20" s="152"/>
      <c r="C20" s="152"/>
      <c r="D20" s="152"/>
      <c r="E20" s="152"/>
      <c r="F20" s="153"/>
    </row>
    <row r="21" spans="1:6" s="154" customFormat="1">
      <c r="A21" s="151">
        <v>3</v>
      </c>
      <c r="B21" s="152"/>
      <c r="C21" s="152"/>
      <c r="D21" s="152"/>
      <c r="E21" s="152"/>
      <c r="F21" s="153"/>
    </row>
    <row r="22" spans="1:6" s="154" customFormat="1">
      <c r="A22" s="151">
        <v>4</v>
      </c>
      <c r="B22" s="152"/>
      <c r="C22" s="152"/>
      <c r="D22" s="152"/>
      <c r="E22" s="152"/>
      <c r="F22" s="153">
        <v>0</v>
      </c>
    </row>
    <row r="23" spans="1:6" s="154" customFormat="1">
      <c r="A23" s="151">
        <v>5</v>
      </c>
      <c r="B23" s="152"/>
      <c r="C23" s="152"/>
      <c r="D23" s="152"/>
      <c r="E23" s="152"/>
      <c r="F23" s="153">
        <v>0</v>
      </c>
    </row>
    <row r="24" spans="1:6" s="154" customFormat="1">
      <c r="A24" s="151">
        <v>6</v>
      </c>
      <c r="B24" s="152"/>
      <c r="C24" s="152"/>
      <c r="D24" s="152"/>
      <c r="E24" s="152"/>
      <c r="F24" s="153">
        <v>0</v>
      </c>
    </row>
    <row r="25" spans="1:6" s="154" customFormat="1">
      <c r="A25" s="151">
        <v>7</v>
      </c>
      <c r="B25" s="152"/>
      <c r="C25" s="152"/>
      <c r="D25" s="152"/>
      <c r="E25" s="152"/>
      <c r="F25" s="153">
        <v>0</v>
      </c>
    </row>
    <row r="26" spans="1:6" s="154" customFormat="1">
      <c r="A26" s="151">
        <v>8</v>
      </c>
      <c r="B26" s="152"/>
      <c r="C26" s="152"/>
      <c r="D26" s="152"/>
      <c r="E26" s="152"/>
      <c r="F26" s="153">
        <v>0</v>
      </c>
    </row>
    <row r="27" spans="1:6" s="154" customFormat="1">
      <c r="A27" s="151">
        <v>9</v>
      </c>
      <c r="B27" s="152"/>
      <c r="C27" s="152"/>
      <c r="D27" s="152"/>
      <c r="E27" s="152"/>
      <c r="F27" s="153">
        <v>0</v>
      </c>
    </row>
    <row r="28" spans="1:6" s="154" customFormat="1">
      <c r="A28" s="151">
        <v>10</v>
      </c>
      <c r="B28" s="152"/>
      <c r="C28" s="152"/>
      <c r="D28" s="152"/>
      <c r="E28" s="152"/>
      <c r="F28" s="153">
        <v>0</v>
      </c>
    </row>
    <row r="29" spans="1:6" s="154" customFormat="1">
      <c r="A29" s="151">
        <v>11</v>
      </c>
      <c r="B29" s="152"/>
      <c r="C29" s="152"/>
      <c r="D29" s="152"/>
      <c r="E29" s="152"/>
      <c r="F29" s="153">
        <v>0</v>
      </c>
    </row>
    <row r="30" spans="1:6" s="154" customFormat="1">
      <c r="A30" s="151">
        <v>12</v>
      </c>
      <c r="B30" s="152"/>
      <c r="C30" s="152"/>
      <c r="D30" s="152"/>
      <c r="E30" s="152"/>
      <c r="F30" s="153">
        <v>0</v>
      </c>
    </row>
    <row r="31" spans="1:6" s="154" customFormat="1">
      <c r="A31" s="151">
        <v>13</v>
      </c>
      <c r="B31" s="152"/>
      <c r="C31" s="152"/>
      <c r="D31" s="152"/>
      <c r="E31" s="152"/>
      <c r="F31" s="153">
        <v>0</v>
      </c>
    </row>
    <row r="32" spans="1:6" s="154" customFormat="1">
      <c r="A32" s="151">
        <v>14</v>
      </c>
      <c r="B32" s="152"/>
      <c r="C32" s="152"/>
      <c r="D32" s="152"/>
      <c r="E32" s="152"/>
      <c r="F32" s="153">
        <v>0</v>
      </c>
    </row>
    <row r="33" spans="1:6" s="154" customFormat="1">
      <c r="A33" s="151">
        <v>15</v>
      </c>
      <c r="B33" s="152"/>
      <c r="C33" s="152"/>
      <c r="D33" s="152"/>
      <c r="E33" s="152"/>
      <c r="F33" s="153">
        <v>0</v>
      </c>
    </row>
    <row r="34" spans="1:6" s="154" customFormat="1">
      <c r="A34" s="151">
        <v>16</v>
      </c>
      <c r="B34" s="152"/>
      <c r="C34" s="152"/>
      <c r="D34" s="152"/>
      <c r="E34" s="152"/>
      <c r="F34" s="153">
        <v>0</v>
      </c>
    </row>
    <row r="35" spans="1:6" s="154" customFormat="1">
      <c r="A35" s="151">
        <v>17</v>
      </c>
      <c r="B35" s="152"/>
      <c r="C35" s="152"/>
      <c r="D35" s="152"/>
      <c r="E35" s="152"/>
      <c r="F35" s="153">
        <v>0</v>
      </c>
    </row>
    <row r="36" spans="1:6" s="154" customFormat="1">
      <c r="A36" s="151">
        <v>18</v>
      </c>
      <c r="B36" s="152"/>
      <c r="C36" s="152"/>
      <c r="D36" s="152"/>
      <c r="E36" s="152"/>
      <c r="F36" s="153">
        <v>0</v>
      </c>
    </row>
    <row r="37" spans="1:6" s="154" customFormat="1">
      <c r="A37" s="151">
        <v>19</v>
      </c>
      <c r="B37" s="152"/>
      <c r="C37" s="152"/>
      <c r="D37" s="152"/>
      <c r="E37" s="152"/>
      <c r="F37" s="153">
        <v>0</v>
      </c>
    </row>
    <row r="38" spans="1:6" s="154" customFormat="1">
      <c r="A38" s="151">
        <v>20</v>
      </c>
      <c r="B38" s="152"/>
      <c r="C38" s="152"/>
      <c r="D38" s="152"/>
      <c r="E38" s="152"/>
      <c r="F38" s="153">
        <v>0</v>
      </c>
    </row>
    <row r="39" spans="1:6" s="154" customFormat="1">
      <c r="A39" s="151">
        <v>21</v>
      </c>
      <c r="B39" s="152"/>
      <c r="C39" s="152"/>
      <c r="D39" s="152"/>
      <c r="E39" s="152"/>
      <c r="F39" s="153">
        <v>0</v>
      </c>
    </row>
    <row r="40" spans="1:6" s="154" customFormat="1">
      <c r="A40" s="151">
        <v>22</v>
      </c>
      <c r="B40" s="152"/>
      <c r="C40" s="152"/>
      <c r="D40" s="152"/>
      <c r="E40" s="152"/>
      <c r="F40" s="153">
        <v>0</v>
      </c>
    </row>
    <row r="41" spans="1:6" s="154" customFormat="1">
      <c r="A41" s="151">
        <v>23</v>
      </c>
      <c r="B41" s="152"/>
      <c r="C41" s="152"/>
      <c r="D41" s="152"/>
      <c r="E41" s="152"/>
      <c r="F41" s="153">
        <v>0</v>
      </c>
    </row>
    <row r="42" spans="1:6" s="154" customFormat="1">
      <c r="A42" s="151">
        <v>24</v>
      </c>
      <c r="B42" s="152"/>
      <c r="C42" s="152"/>
      <c r="D42" s="152"/>
      <c r="E42" s="152"/>
      <c r="F42" s="153">
        <v>0</v>
      </c>
    </row>
    <row r="43" spans="1:6" s="154" customFormat="1">
      <c r="A43" s="151">
        <v>25</v>
      </c>
      <c r="B43" s="152"/>
      <c r="C43" s="152"/>
      <c r="D43" s="152"/>
      <c r="E43" s="152"/>
      <c r="F43" s="153">
        <v>0</v>
      </c>
    </row>
    <row r="44" spans="1:6" s="154" customFormat="1">
      <c r="A44" s="151">
        <v>26</v>
      </c>
      <c r="B44" s="152"/>
      <c r="C44" s="152"/>
      <c r="D44" s="152"/>
      <c r="E44" s="152"/>
      <c r="F44" s="153">
        <v>0</v>
      </c>
    </row>
    <row r="45" spans="1:6" s="154" customFormat="1">
      <c r="A45" s="151">
        <v>27</v>
      </c>
      <c r="B45" s="152"/>
      <c r="C45" s="152"/>
      <c r="D45" s="152"/>
      <c r="E45" s="152"/>
      <c r="F45" s="153">
        <v>0</v>
      </c>
    </row>
    <row r="46" spans="1:6" s="154" customFormat="1">
      <c r="A46" s="151">
        <v>28</v>
      </c>
      <c r="B46" s="152"/>
      <c r="C46" s="152"/>
      <c r="D46" s="152"/>
      <c r="E46" s="152"/>
      <c r="F46" s="153">
        <v>0</v>
      </c>
    </row>
    <row r="47" spans="1:6" s="154" customFormat="1">
      <c r="A47" s="151">
        <v>29</v>
      </c>
      <c r="B47" s="152"/>
      <c r="C47" s="152"/>
      <c r="D47" s="152"/>
      <c r="E47" s="152"/>
      <c r="F47" s="153">
        <v>0</v>
      </c>
    </row>
    <row r="48" spans="1:6" s="154" customFormat="1">
      <c r="A48" s="151">
        <v>30</v>
      </c>
      <c r="B48" s="152"/>
      <c r="C48" s="152"/>
      <c r="D48" s="152"/>
      <c r="E48" s="152"/>
      <c r="F48" s="153">
        <v>0</v>
      </c>
    </row>
    <row r="49" spans="1:6" s="154" customFormat="1">
      <c r="A49" s="151">
        <v>31</v>
      </c>
      <c r="B49" s="152"/>
      <c r="C49" s="152"/>
      <c r="D49" s="152"/>
      <c r="E49" s="152"/>
      <c r="F49" s="153">
        <v>0</v>
      </c>
    </row>
    <row r="50" spans="1:6" s="154" customFormat="1">
      <c r="A50" s="151">
        <v>32</v>
      </c>
      <c r="B50" s="152"/>
      <c r="C50" s="152"/>
      <c r="D50" s="152"/>
      <c r="E50" s="152"/>
      <c r="F50" s="153">
        <v>0</v>
      </c>
    </row>
    <row r="51" spans="1:6" s="154" customFormat="1">
      <c r="A51" s="151">
        <v>33</v>
      </c>
      <c r="B51" s="152"/>
      <c r="C51" s="152"/>
      <c r="D51" s="152"/>
      <c r="E51" s="152"/>
      <c r="F51" s="153">
        <v>0</v>
      </c>
    </row>
    <row r="52" spans="1:6" s="154" customFormat="1">
      <c r="A52" s="151">
        <v>34</v>
      </c>
      <c r="B52" s="152"/>
      <c r="C52" s="152"/>
      <c r="D52" s="152"/>
      <c r="E52" s="152"/>
      <c r="F52" s="153">
        <v>0</v>
      </c>
    </row>
    <row r="53" spans="1:6" s="154" customFormat="1">
      <c r="A53" s="151">
        <v>35</v>
      </c>
      <c r="B53" s="152"/>
      <c r="C53" s="152"/>
      <c r="D53" s="152"/>
      <c r="E53" s="152"/>
      <c r="F53" s="153">
        <v>0</v>
      </c>
    </row>
    <row r="54" spans="1:6" s="154" customFormat="1">
      <c r="A54" s="151">
        <v>36</v>
      </c>
      <c r="B54" s="152"/>
      <c r="C54" s="152"/>
      <c r="D54" s="152"/>
      <c r="E54" s="152"/>
      <c r="F54" s="153">
        <v>0</v>
      </c>
    </row>
    <row r="55" spans="1:6" s="154" customFormat="1">
      <c r="A55" s="151">
        <v>37</v>
      </c>
      <c r="B55" s="152"/>
      <c r="C55" s="152"/>
      <c r="D55" s="152"/>
      <c r="E55" s="152"/>
      <c r="F55" s="153">
        <v>0</v>
      </c>
    </row>
    <row r="56" spans="1:6" s="154" customFormat="1">
      <c r="A56" s="151">
        <v>38</v>
      </c>
      <c r="B56" s="152"/>
      <c r="C56" s="152"/>
      <c r="D56" s="152"/>
      <c r="E56" s="152"/>
      <c r="F56" s="153">
        <v>0</v>
      </c>
    </row>
    <row r="57" spans="1:6" s="154" customFormat="1">
      <c r="A57" s="151">
        <v>39</v>
      </c>
      <c r="B57" s="152"/>
      <c r="C57" s="152"/>
      <c r="D57" s="152"/>
      <c r="E57" s="152"/>
      <c r="F57" s="153">
        <v>0</v>
      </c>
    </row>
    <row r="58" spans="1:6" s="154" customFormat="1">
      <c r="A58" s="151">
        <v>40</v>
      </c>
      <c r="B58" s="152"/>
      <c r="C58" s="152"/>
      <c r="D58" s="152"/>
      <c r="E58" s="152"/>
      <c r="F58" s="153">
        <v>0</v>
      </c>
    </row>
    <row r="59" spans="1:6" s="154" customFormat="1">
      <c r="A59" s="151">
        <v>41</v>
      </c>
      <c r="B59" s="152"/>
      <c r="C59" s="152"/>
      <c r="D59" s="152"/>
      <c r="E59" s="152"/>
      <c r="F59" s="153">
        <v>0</v>
      </c>
    </row>
    <row r="60" spans="1:6" s="154" customFormat="1">
      <c r="A60" s="151">
        <v>42</v>
      </c>
      <c r="B60" s="152"/>
      <c r="C60" s="152"/>
      <c r="D60" s="152"/>
      <c r="E60" s="152"/>
      <c r="F60" s="153">
        <v>0</v>
      </c>
    </row>
    <row r="61" spans="1:6" s="154" customFormat="1">
      <c r="A61" s="151">
        <v>43</v>
      </c>
      <c r="B61" s="152"/>
      <c r="C61" s="152"/>
      <c r="D61" s="152"/>
      <c r="E61" s="152"/>
      <c r="F61" s="153">
        <v>0</v>
      </c>
    </row>
    <row r="62" spans="1:6" s="154" customFormat="1">
      <c r="A62" s="151">
        <v>44</v>
      </c>
      <c r="B62" s="152"/>
      <c r="C62" s="152"/>
      <c r="D62" s="152"/>
      <c r="E62" s="152"/>
      <c r="F62" s="153">
        <v>0</v>
      </c>
    </row>
    <row r="63" spans="1:6" s="154" customFormat="1">
      <c r="A63" s="151">
        <v>45</v>
      </c>
      <c r="B63" s="152"/>
      <c r="C63" s="152"/>
      <c r="D63" s="152"/>
      <c r="E63" s="152"/>
      <c r="F63" s="153">
        <v>0</v>
      </c>
    </row>
    <row r="64" spans="1:6" s="154" customFormat="1">
      <c r="A64" s="151">
        <v>46</v>
      </c>
      <c r="B64" s="152"/>
      <c r="C64" s="152"/>
      <c r="D64" s="152"/>
      <c r="E64" s="152"/>
      <c r="F64" s="153">
        <v>0</v>
      </c>
    </row>
    <row r="65" spans="1:6" s="154" customFormat="1">
      <c r="A65" s="151">
        <v>47</v>
      </c>
      <c r="B65" s="152"/>
      <c r="C65" s="152"/>
      <c r="D65" s="152"/>
      <c r="E65" s="152"/>
      <c r="F65" s="153">
        <v>0</v>
      </c>
    </row>
    <row r="66" spans="1:6" s="154" customFormat="1">
      <c r="A66" s="151">
        <v>48</v>
      </c>
      <c r="B66" s="152"/>
      <c r="C66" s="152"/>
      <c r="D66" s="152"/>
      <c r="E66" s="152"/>
      <c r="F66" s="153">
        <v>0</v>
      </c>
    </row>
    <row r="67" spans="1:6" s="154" customFormat="1">
      <c r="A67" s="151">
        <v>49</v>
      </c>
      <c r="B67" s="152"/>
      <c r="C67" s="152"/>
      <c r="D67" s="152"/>
      <c r="E67" s="152"/>
      <c r="F67" s="153">
        <v>0</v>
      </c>
    </row>
    <row r="68" spans="1:6" s="154" customFormat="1">
      <c r="A68" s="151">
        <v>50</v>
      </c>
      <c r="B68" s="152"/>
      <c r="C68" s="152"/>
      <c r="D68" s="152"/>
      <c r="E68" s="152"/>
      <c r="F68" s="153">
        <v>0</v>
      </c>
    </row>
    <row r="69" spans="1:6" s="154" customFormat="1">
      <c r="A69" s="151">
        <v>51</v>
      </c>
      <c r="B69" s="152"/>
      <c r="C69" s="152"/>
      <c r="D69" s="152"/>
      <c r="E69" s="152"/>
      <c r="F69" s="153">
        <v>0</v>
      </c>
    </row>
    <row r="70" spans="1:6" s="154" customFormat="1">
      <c r="A70" s="151">
        <v>52</v>
      </c>
      <c r="B70" s="152"/>
      <c r="C70" s="152"/>
      <c r="D70" s="152"/>
      <c r="E70" s="152"/>
      <c r="F70" s="153">
        <v>0</v>
      </c>
    </row>
    <row r="71" spans="1:6" s="154" customFormat="1">
      <c r="A71" s="151">
        <v>53</v>
      </c>
      <c r="B71" s="152"/>
      <c r="C71" s="152"/>
      <c r="D71" s="152"/>
      <c r="E71" s="152"/>
      <c r="F71" s="153">
        <v>0</v>
      </c>
    </row>
    <row r="72" spans="1:6" s="154" customFormat="1">
      <c r="A72" s="151">
        <v>54</v>
      </c>
      <c r="B72" s="152"/>
      <c r="C72" s="152"/>
      <c r="D72" s="152"/>
      <c r="E72" s="152"/>
      <c r="F72" s="153">
        <v>0</v>
      </c>
    </row>
    <row r="73" spans="1:6" s="154" customFormat="1">
      <c r="A73" s="151">
        <v>55</v>
      </c>
      <c r="B73" s="152"/>
      <c r="C73" s="152"/>
      <c r="D73" s="152"/>
      <c r="E73" s="152"/>
      <c r="F73" s="153">
        <v>0</v>
      </c>
    </row>
    <row r="74" spans="1:6" s="154" customFormat="1">
      <c r="A74" s="151">
        <v>56</v>
      </c>
      <c r="B74" s="152"/>
      <c r="C74" s="152"/>
      <c r="D74" s="152"/>
      <c r="E74" s="152"/>
      <c r="F74" s="153">
        <v>0</v>
      </c>
    </row>
    <row r="75" spans="1:6" s="154" customFormat="1">
      <c r="A75" s="151">
        <v>57</v>
      </c>
      <c r="B75" s="152"/>
      <c r="C75" s="152"/>
      <c r="D75" s="152"/>
      <c r="E75" s="152"/>
      <c r="F75" s="153">
        <v>0</v>
      </c>
    </row>
    <row r="76" spans="1:6" s="154" customFormat="1">
      <c r="A76" s="151">
        <v>58</v>
      </c>
      <c r="B76" s="152"/>
      <c r="C76" s="152"/>
      <c r="D76" s="152"/>
      <c r="E76" s="152"/>
      <c r="F76" s="153">
        <v>0</v>
      </c>
    </row>
    <row r="77" spans="1:6" s="154" customFormat="1">
      <c r="A77" s="151">
        <v>59</v>
      </c>
      <c r="B77" s="152"/>
      <c r="C77" s="152"/>
      <c r="D77" s="152"/>
      <c r="E77" s="152"/>
      <c r="F77" s="153">
        <v>0</v>
      </c>
    </row>
    <row r="78" spans="1:6" s="154" customFormat="1">
      <c r="A78" s="151">
        <v>60</v>
      </c>
      <c r="B78" s="152"/>
      <c r="C78" s="152"/>
      <c r="D78" s="152"/>
      <c r="E78" s="152"/>
      <c r="F78" s="153">
        <v>0</v>
      </c>
    </row>
    <row r="79" spans="1:6" s="154" customFormat="1">
      <c r="A79" s="151">
        <v>61</v>
      </c>
      <c r="B79" s="152"/>
      <c r="C79" s="152"/>
      <c r="D79" s="152"/>
      <c r="E79" s="152"/>
      <c r="F79" s="153">
        <v>0</v>
      </c>
    </row>
    <row r="80" spans="1:6" s="154" customFormat="1">
      <c r="A80" s="151">
        <v>62</v>
      </c>
      <c r="B80" s="152"/>
      <c r="C80" s="152"/>
      <c r="D80" s="152"/>
      <c r="E80" s="152"/>
      <c r="F80" s="153">
        <v>0</v>
      </c>
    </row>
    <row r="81" spans="1:6" s="154" customFormat="1">
      <c r="A81" s="151">
        <v>63</v>
      </c>
      <c r="B81" s="152"/>
      <c r="C81" s="152"/>
      <c r="D81" s="152"/>
      <c r="E81" s="152"/>
      <c r="F81" s="153">
        <v>0</v>
      </c>
    </row>
    <row r="82" spans="1:6" s="154" customFormat="1">
      <c r="A82" s="151">
        <v>64</v>
      </c>
      <c r="B82" s="152"/>
      <c r="C82" s="152"/>
      <c r="D82" s="152"/>
      <c r="E82" s="152"/>
      <c r="F82" s="153">
        <v>0</v>
      </c>
    </row>
    <row r="83" spans="1:6" s="154" customFormat="1">
      <c r="A83" s="151">
        <v>65</v>
      </c>
      <c r="B83" s="152"/>
      <c r="C83" s="152"/>
      <c r="D83" s="152"/>
      <c r="E83" s="152"/>
      <c r="F83" s="153">
        <v>0</v>
      </c>
    </row>
    <row r="84" spans="1:6" s="154" customFormat="1">
      <c r="A84" s="151">
        <v>66</v>
      </c>
      <c r="B84" s="152"/>
      <c r="C84" s="152"/>
      <c r="D84" s="152"/>
      <c r="E84" s="152"/>
      <c r="F84" s="153">
        <v>0</v>
      </c>
    </row>
    <row r="85" spans="1:6" s="154" customFormat="1">
      <c r="A85" s="151">
        <v>67</v>
      </c>
      <c r="B85" s="152"/>
      <c r="C85" s="152"/>
      <c r="D85" s="152"/>
      <c r="E85" s="152"/>
      <c r="F85" s="153">
        <v>0</v>
      </c>
    </row>
    <row r="86" spans="1:6" s="154" customFormat="1">
      <c r="A86" s="151">
        <v>68</v>
      </c>
      <c r="B86" s="152"/>
      <c r="C86" s="152"/>
      <c r="D86" s="152"/>
      <c r="E86" s="152"/>
      <c r="F86" s="153">
        <v>0</v>
      </c>
    </row>
    <row r="87" spans="1:6" s="154" customFormat="1">
      <c r="A87" s="151">
        <v>69</v>
      </c>
      <c r="B87" s="152"/>
      <c r="C87" s="152"/>
      <c r="D87" s="152"/>
      <c r="E87" s="152"/>
      <c r="F87" s="153">
        <v>0</v>
      </c>
    </row>
    <row r="88" spans="1:6" s="154" customFormat="1">
      <c r="A88" s="151">
        <v>70</v>
      </c>
      <c r="B88" s="152"/>
      <c r="C88" s="152"/>
      <c r="D88" s="152"/>
      <c r="E88" s="152"/>
      <c r="F88" s="153">
        <v>0</v>
      </c>
    </row>
    <row r="89" spans="1:6" s="154" customFormat="1">
      <c r="A89" s="151">
        <v>71</v>
      </c>
      <c r="B89" s="152"/>
      <c r="C89" s="152"/>
      <c r="D89" s="152"/>
      <c r="E89" s="152"/>
      <c r="F89" s="153">
        <v>0</v>
      </c>
    </row>
    <row r="90" spans="1:6" s="154" customFormat="1">
      <c r="A90" s="151">
        <v>72</v>
      </c>
      <c r="B90" s="152"/>
      <c r="C90" s="152"/>
      <c r="D90" s="152"/>
      <c r="E90" s="152"/>
      <c r="F90" s="153">
        <v>0</v>
      </c>
    </row>
    <row r="91" spans="1:6" s="154" customFormat="1">
      <c r="A91" s="151">
        <v>73</v>
      </c>
      <c r="B91" s="152"/>
      <c r="C91" s="152"/>
      <c r="D91" s="152"/>
      <c r="E91" s="152"/>
      <c r="F91" s="153">
        <v>0</v>
      </c>
    </row>
    <row r="92" spans="1:6" s="154" customFormat="1">
      <c r="A92" s="151">
        <v>74</v>
      </c>
      <c r="B92" s="152"/>
      <c r="C92" s="152"/>
      <c r="D92" s="152"/>
      <c r="E92" s="152"/>
      <c r="F92" s="153">
        <v>0</v>
      </c>
    </row>
    <row r="93" spans="1:6" s="154" customFormat="1">
      <c r="A93" s="151">
        <v>75</v>
      </c>
      <c r="B93" s="152"/>
      <c r="C93" s="152"/>
      <c r="D93" s="152"/>
      <c r="E93" s="152"/>
      <c r="F93" s="153">
        <v>0</v>
      </c>
    </row>
    <row r="94" spans="1:6" s="154" customFormat="1">
      <c r="A94" s="151">
        <v>76</v>
      </c>
      <c r="B94" s="152"/>
      <c r="C94" s="152"/>
      <c r="D94" s="152"/>
      <c r="E94" s="152"/>
      <c r="F94" s="153">
        <v>0</v>
      </c>
    </row>
    <row r="95" spans="1:6" s="154" customFormat="1">
      <c r="A95" s="151">
        <v>77</v>
      </c>
      <c r="B95" s="152"/>
      <c r="C95" s="152"/>
      <c r="D95" s="152"/>
      <c r="E95" s="152"/>
      <c r="F95" s="153">
        <v>0</v>
      </c>
    </row>
    <row r="96" spans="1:6" s="154" customFormat="1">
      <c r="A96" s="151">
        <v>78</v>
      </c>
      <c r="B96" s="152"/>
      <c r="C96" s="152"/>
      <c r="D96" s="152"/>
      <c r="E96" s="152"/>
      <c r="F96" s="153">
        <v>0</v>
      </c>
    </row>
    <row r="97" spans="1:6" s="154" customFormat="1">
      <c r="A97" s="151">
        <v>79</v>
      </c>
      <c r="B97" s="152"/>
      <c r="C97" s="152"/>
      <c r="D97" s="152"/>
      <c r="E97" s="152"/>
      <c r="F97" s="153">
        <v>0</v>
      </c>
    </row>
    <row r="98" spans="1:6" s="154" customFormat="1">
      <c r="A98" s="151">
        <v>80</v>
      </c>
      <c r="B98" s="152"/>
      <c r="C98" s="152"/>
      <c r="D98" s="152"/>
      <c r="E98" s="152"/>
      <c r="F98" s="153">
        <v>0</v>
      </c>
    </row>
    <row r="99" spans="1:6" s="154" customFormat="1">
      <c r="A99" s="151">
        <v>81</v>
      </c>
      <c r="B99" s="152"/>
      <c r="C99" s="152"/>
      <c r="D99" s="152"/>
      <c r="E99" s="152"/>
      <c r="F99" s="153">
        <v>0</v>
      </c>
    </row>
    <row r="100" spans="1:6" s="154" customFormat="1">
      <c r="A100" s="151">
        <v>82</v>
      </c>
      <c r="B100" s="152"/>
      <c r="C100" s="152"/>
      <c r="D100" s="152"/>
      <c r="E100" s="152"/>
      <c r="F100" s="153">
        <v>0</v>
      </c>
    </row>
    <row r="101" spans="1:6" s="154" customFormat="1">
      <c r="A101" s="151">
        <v>83</v>
      </c>
      <c r="B101" s="152"/>
      <c r="C101" s="152"/>
      <c r="D101" s="152"/>
      <c r="E101" s="152"/>
      <c r="F101" s="153">
        <v>0</v>
      </c>
    </row>
    <row r="102" spans="1:6" s="154" customFormat="1">
      <c r="A102" s="151">
        <v>84</v>
      </c>
      <c r="B102" s="152"/>
      <c r="C102" s="152"/>
      <c r="D102" s="152"/>
      <c r="E102" s="152"/>
      <c r="F102" s="153">
        <v>0</v>
      </c>
    </row>
    <row r="103" spans="1:6" s="154" customFormat="1">
      <c r="A103" s="151">
        <v>85</v>
      </c>
      <c r="B103" s="152"/>
      <c r="C103" s="152"/>
      <c r="D103" s="152"/>
      <c r="E103" s="152"/>
      <c r="F103" s="153">
        <v>0</v>
      </c>
    </row>
    <row r="104" spans="1:6" s="154" customFormat="1">
      <c r="A104" s="151">
        <v>86</v>
      </c>
      <c r="B104" s="152"/>
      <c r="C104" s="152"/>
      <c r="D104" s="152"/>
      <c r="E104" s="152"/>
      <c r="F104" s="153">
        <v>0</v>
      </c>
    </row>
    <row r="105" spans="1:6" s="154" customFormat="1">
      <c r="A105" s="151">
        <v>87</v>
      </c>
      <c r="B105" s="152"/>
      <c r="C105" s="152"/>
      <c r="D105" s="152"/>
      <c r="E105" s="152"/>
      <c r="F105" s="153">
        <v>0</v>
      </c>
    </row>
    <row r="106" spans="1:6" s="154" customFormat="1">
      <c r="A106" s="151">
        <v>88</v>
      </c>
      <c r="B106" s="152"/>
      <c r="C106" s="152"/>
      <c r="D106" s="152"/>
      <c r="E106" s="152"/>
      <c r="F106" s="153">
        <v>0</v>
      </c>
    </row>
    <row r="107" spans="1:6" s="154" customFormat="1">
      <c r="A107" s="151">
        <v>89</v>
      </c>
      <c r="B107" s="152"/>
      <c r="C107" s="152"/>
      <c r="D107" s="152"/>
      <c r="E107" s="152"/>
      <c r="F107" s="153">
        <v>0</v>
      </c>
    </row>
    <row r="108" spans="1:6" s="154" customFormat="1">
      <c r="A108" s="151">
        <v>90</v>
      </c>
      <c r="B108" s="152"/>
      <c r="C108" s="152"/>
      <c r="D108" s="152"/>
      <c r="E108" s="152"/>
      <c r="F108" s="153">
        <v>0</v>
      </c>
    </row>
    <row r="109" spans="1:6" s="154" customFormat="1">
      <c r="A109" s="151">
        <v>91</v>
      </c>
      <c r="B109" s="152"/>
      <c r="C109" s="152"/>
      <c r="D109" s="152"/>
      <c r="E109" s="152"/>
      <c r="F109" s="153">
        <v>0</v>
      </c>
    </row>
    <row r="110" spans="1:6" s="154" customFormat="1">
      <c r="A110" s="151">
        <v>92</v>
      </c>
      <c r="B110" s="152"/>
      <c r="C110" s="152"/>
      <c r="D110" s="152"/>
      <c r="E110" s="152"/>
      <c r="F110" s="153">
        <v>0</v>
      </c>
    </row>
    <row r="111" spans="1:6" s="154" customFormat="1">
      <c r="A111" s="151">
        <v>93</v>
      </c>
      <c r="B111" s="152"/>
      <c r="C111" s="152"/>
      <c r="D111" s="152"/>
      <c r="E111" s="152"/>
      <c r="F111" s="153">
        <v>0</v>
      </c>
    </row>
    <row r="112" spans="1:6" s="154" customFormat="1">
      <c r="A112" s="151">
        <v>94</v>
      </c>
      <c r="B112" s="152"/>
      <c r="C112" s="152"/>
      <c r="D112" s="152"/>
      <c r="E112" s="152"/>
      <c r="F112" s="153">
        <v>0</v>
      </c>
    </row>
    <row r="113" spans="1:6" s="154" customFormat="1">
      <c r="A113" s="151">
        <v>95</v>
      </c>
      <c r="B113" s="152"/>
      <c r="C113" s="152"/>
      <c r="D113" s="152"/>
      <c r="E113" s="152"/>
      <c r="F113" s="153">
        <v>0</v>
      </c>
    </row>
    <row r="114" spans="1:6" s="154" customFormat="1">
      <c r="A114" s="151">
        <v>96</v>
      </c>
      <c r="B114" s="152"/>
      <c r="C114" s="152"/>
      <c r="D114" s="152"/>
      <c r="E114" s="152"/>
      <c r="F114" s="153">
        <v>0</v>
      </c>
    </row>
    <row r="115" spans="1:6" s="154" customFormat="1">
      <c r="A115" s="151">
        <v>97</v>
      </c>
      <c r="B115" s="152"/>
      <c r="C115" s="152"/>
      <c r="D115" s="152"/>
      <c r="E115" s="152"/>
      <c r="F115" s="153">
        <v>0</v>
      </c>
    </row>
    <row r="116" spans="1:6" s="154" customFormat="1">
      <c r="A116" s="151">
        <v>98</v>
      </c>
      <c r="B116" s="152"/>
      <c r="C116" s="152"/>
      <c r="D116" s="152"/>
      <c r="E116" s="152"/>
      <c r="F116" s="153">
        <v>0</v>
      </c>
    </row>
    <row r="117" spans="1:6" s="154" customFormat="1">
      <c r="A117" s="151">
        <v>99</v>
      </c>
      <c r="B117" s="152"/>
      <c r="C117" s="152"/>
      <c r="D117" s="152"/>
      <c r="E117" s="152"/>
      <c r="F117" s="153">
        <v>0</v>
      </c>
    </row>
    <row r="118" spans="1:6" s="154" customFormat="1">
      <c r="A118" s="151">
        <v>100</v>
      </c>
      <c r="B118" s="152"/>
      <c r="C118" s="152"/>
      <c r="D118" s="152"/>
      <c r="E118" s="152"/>
      <c r="F118" s="153">
        <v>0</v>
      </c>
    </row>
    <row r="119" spans="1:6" s="154" customFormat="1"/>
  </sheetData>
  <sheetProtection sheet="1" objects="1" scenarios="1" selectLockedCells="1"/>
  <dataValidations count="1">
    <dataValidation type="decimal" allowBlank="1" showInputMessage="1" showErrorMessage="1" sqref="F19:F118" xr:uid="{2623DDD4-5A1A-471F-9D39-D28DB7EB9D4E}">
      <formula1>-10000</formula1>
      <formula2>500000000</formula2>
    </dataValidation>
  </dataValidations>
  <pageMargins left="0.7" right="0.7" top="0.75" bottom="0.75" header="0.3" footer="0.3"/>
  <pageSetup scale="98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E55A757-1430-4D82-809E-DA1BE50DE61D}">
          <x14:formula1>
            <xm:f>'Drop Downs'!$A$1:$A$3</xm:f>
          </x14:formula1>
          <xm:sqref>B19:B118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B7C6-B049-41D1-A54D-4CDDB8BD8B33}">
  <sheetPr>
    <pageSetUpPr fitToPage="1"/>
  </sheetPr>
  <dimension ref="A1:R30"/>
  <sheetViews>
    <sheetView showGridLines="0" showZeros="0" zoomScaleNormal="100" zoomScalePageLayoutView="70" workbookViewId="0">
      <selection activeCell="D21" sqref="D21"/>
    </sheetView>
  </sheetViews>
  <sheetFormatPr defaultColWidth="9.140625" defaultRowHeight="14.25"/>
  <cols>
    <col min="1" max="1" width="13.140625" style="18" customWidth="1"/>
    <col min="2" max="2" width="2.5703125" style="18" hidden="1" customWidth="1"/>
    <col min="3" max="3" width="12.140625" style="18" customWidth="1"/>
    <col min="4" max="15" width="9.7109375" style="18" customWidth="1"/>
    <col min="16" max="16" width="25.85546875" style="18" customWidth="1"/>
    <col min="17" max="17" width="12.42578125" style="18" customWidth="1"/>
    <col min="18" max="18" width="13.5703125" style="18" customWidth="1"/>
    <col min="19" max="16384" width="9.140625" style="18"/>
  </cols>
  <sheetData>
    <row r="1" spans="1:18" s="11" customFormat="1" ht="20.100000000000001" customHeight="1">
      <c r="A1" s="122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</row>
    <row r="2" spans="1:18" ht="20.100000000000001" customHeight="1">
      <c r="A2" s="12" t="s">
        <v>74</v>
      </c>
      <c r="B2" s="13"/>
      <c r="C2" s="14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Q2" s="19"/>
    </row>
    <row r="3" spans="1:18" ht="20.100000000000001" customHeight="1">
      <c r="A3" s="12" t="s">
        <v>75</v>
      </c>
      <c r="B3" s="20"/>
      <c r="C3" s="21"/>
      <c r="D3" s="22"/>
      <c r="E3" s="1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6" customHeight="1">
      <c r="A4" s="17"/>
      <c r="B4" s="17"/>
      <c r="C4" s="2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ht="80.099999999999994" customHeight="1">
      <c r="A5" s="23" t="s">
        <v>76</v>
      </c>
      <c r="B5" s="23"/>
      <c r="C5" s="23" t="s">
        <v>77</v>
      </c>
      <c r="D5" s="24" t="s">
        <v>78</v>
      </c>
      <c r="E5" s="24" t="s">
        <v>79</v>
      </c>
      <c r="F5" s="24" t="s">
        <v>80</v>
      </c>
      <c r="G5" s="24" t="s">
        <v>81</v>
      </c>
      <c r="H5" s="24" t="s">
        <v>82</v>
      </c>
      <c r="I5" s="24" t="s">
        <v>83</v>
      </c>
      <c r="J5" s="24" t="s">
        <v>84</v>
      </c>
      <c r="K5" s="24" t="s">
        <v>85</v>
      </c>
      <c r="L5" s="24" t="s">
        <v>86</v>
      </c>
      <c r="M5" s="24" t="s">
        <v>87</v>
      </c>
      <c r="N5" s="24" t="s">
        <v>88</v>
      </c>
      <c r="O5" s="23" t="s">
        <v>20</v>
      </c>
      <c r="P5" s="23" t="s">
        <v>89</v>
      </c>
      <c r="R5" s="18" t="s">
        <v>90</v>
      </c>
    </row>
    <row r="6" spans="1:18" ht="18.600000000000001" customHeight="1">
      <c r="A6" s="25" t="str">
        <f>IF(ISBLANK(C3),"",CHOOSE(WEEKDAY(B6),"Sunday","Monday","Tuesday","Wednesday","Thursday","Friday","Saturday"))</f>
        <v/>
      </c>
      <c r="B6" s="163" t="str">
        <f>IF($C$3=0,"",$C$3-15)</f>
        <v/>
      </c>
      <c r="C6" s="16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>
        <f>SUM(D6:N6)</f>
        <v>0</v>
      </c>
      <c r="P6" s="28"/>
      <c r="Q6" s="29"/>
    </row>
    <row r="7" spans="1:18" ht="18.600000000000001" customHeight="1">
      <c r="A7" s="30" t="str">
        <f>IF(ISBLANK(C3),"",CHOOSE(WEEKDAY(B7),"Sunday","Monday","Tuesday","Wednesday","Thursday","Friday","Saturday"))</f>
        <v/>
      </c>
      <c r="B7" s="163" t="str">
        <f>IF($C$3=0,"",$C$3-14)</f>
        <v/>
      </c>
      <c r="C7" s="16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>
        <f t="shared" ref="O7:O21" si="0">SUM(D7:N7)</f>
        <v>0</v>
      </c>
      <c r="P7" s="28"/>
      <c r="Q7" s="29"/>
    </row>
    <row r="8" spans="1:18" ht="18.600000000000001" customHeight="1">
      <c r="A8" s="30" t="str">
        <f>IF(ISBLANK(C3),"",CHOOSE(WEEKDAY(B8),"Sunday","Monday","Tuesday","Wednesday","Thursday","Friday","Saturday"))</f>
        <v/>
      </c>
      <c r="B8" s="163" t="str">
        <f>IF($C$3=0,"",$C$3-13)</f>
        <v/>
      </c>
      <c r="C8" s="16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 t="shared" si="0"/>
        <v>0</v>
      </c>
      <c r="P8" s="31"/>
      <c r="Q8" s="29"/>
    </row>
    <row r="9" spans="1:18" ht="18.600000000000001" customHeight="1">
      <c r="A9" s="30" t="str">
        <f>IF(ISBLANK(C3),"",CHOOSE(WEEKDAY(B9),"Sunday","Monday","Tuesday","Wednesday","Thursday","Friday","Saturday"))</f>
        <v/>
      </c>
      <c r="B9" s="163" t="str">
        <f>IF($C$3=0,"",$C$3-12)</f>
        <v/>
      </c>
      <c r="C9" s="16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 t="shared" si="0"/>
        <v>0</v>
      </c>
      <c r="P9" s="31"/>
      <c r="Q9" s="29"/>
    </row>
    <row r="10" spans="1:18" ht="18.600000000000001" customHeight="1">
      <c r="A10" s="30" t="str">
        <f>IF(ISBLANK(C3),"",CHOOSE(WEEKDAY(B10),"Sunday","Monday","Tuesday","Wednesday","Thursday","Friday","Saturday"))</f>
        <v/>
      </c>
      <c r="B10" s="163" t="str">
        <f>IF($C$3=0,"",$C$3-11)</f>
        <v/>
      </c>
      <c r="C10" s="16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si="0"/>
        <v>0</v>
      </c>
      <c r="P10" s="31"/>
      <c r="Q10" s="29"/>
    </row>
    <row r="11" spans="1:18" ht="18.600000000000001" customHeight="1">
      <c r="A11" s="30" t="str">
        <f>IF(ISBLANK(C3),"",CHOOSE(WEEKDAY(B11),"Sunday","Monday","Tuesday","Wednesday","Thursday","Friday","Saturday"))</f>
        <v/>
      </c>
      <c r="B11" s="163" t="str">
        <f>IF($C$3=0,"",$C$3-10)</f>
        <v/>
      </c>
      <c r="C11" s="16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 t="shared" si="0"/>
        <v>0</v>
      </c>
      <c r="P11" s="31"/>
      <c r="Q11" s="29"/>
    </row>
    <row r="12" spans="1:18" ht="18.600000000000001" customHeight="1">
      <c r="A12" s="30" t="str">
        <f>IF(ISBLANK(C3),"",CHOOSE(WEEKDAY(B12),"Sunday","Monday","Tuesday","Wednesday","Thursday","Friday","Saturday"))</f>
        <v/>
      </c>
      <c r="B12" s="163" t="str">
        <f>IF($C$3=0,"",$C$3-9)</f>
        <v/>
      </c>
      <c r="C12" s="16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>
        <f t="shared" si="0"/>
        <v>0</v>
      </c>
      <c r="P12" s="31"/>
      <c r="Q12" s="29"/>
    </row>
    <row r="13" spans="1:18" ht="18.600000000000001" customHeight="1">
      <c r="A13" s="30" t="str">
        <f>IF(ISBLANK(C3),"",CHOOSE(WEEKDAY(B13),"Sunday","Monday","Tuesday","Wednesday","Thursday","Friday","Saturday"))</f>
        <v/>
      </c>
      <c r="B13" s="163" t="str">
        <f>IF($C$3=0,"",$C$3-8)</f>
        <v/>
      </c>
      <c r="C13" s="16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0"/>
        <v>0</v>
      </c>
      <c r="P13" s="31"/>
      <c r="Q13" s="29"/>
    </row>
    <row r="14" spans="1:18" ht="18.600000000000001" customHeight="1">
      <c r="A14" s="30" t="str">
        <f>IF(ISBLANK(C3),"",CHOOSE(WEEKDAY(B14),"Sunday","Monday","Tuesday","Wednesday","Thursday","Friday","Saturday"))</f>
        <v/>
      </c>
      <c r="B14" s="163" t="str">
        <f>IF($C$3=0,"",$C$3-7)</f>
        <v/>
      </c>
      <c r="C14" s="16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>
        <f t="shared" si="0"/>
        <v>0</v>
      </c>
      <c r="P14" s="31"/>
      <c r="Q14" s="29"/>
    </row>
    <row r="15" spans="1:18" ht="18.600000000000001" customHeight="1">
      <c r="A15" s="30" t="str">
        <f>IF(ISBLANK(C3),"",CHOOSE(WEEKDAY(B15),"Sunday","Monday","Tuesday","Wednesday","Thursday","Friday","Saturday"))</f>
        <v/>
      </c>
      <c r="B15" s="163" t="str">
        <f>IF($C$3=0,"",$C$3-6)</f>
        <v/>
      </c>
      <c r="C15" s="16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 t="shared" si="0"/>
        <v>0</v>
      </c>
      <c r="P15" s="31"/>
      <c r="Q15" s="29"/>
    </row>
    <row r="16" spans="1:18" ht="18.600000000000001" customHeight="1">
      <c r="A16" s="30" t="str">
        <f>IF(ISBLANK(C3),"",CHOOSE(WEEKDAY(B16),"Sunday","Monday","Tuesday","Wednesday","Thursday","Friday","Saturday"))</f>
        <v/>
      </c>
      <c r="B16" s="163" t="str">
        <f>IF($C$3=0,"",$C$3-5)</f>
        <v/>
      </c>
      <c r="C16" s="16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0"/>
        <v>0</v>
      </c>
      <c r="P16" s="31"/>
      <c r="Q16" s="29"/>
    </row>
    <row r="17" spans="1:18" ht="18.600000000000001" customHeight="1">
      <c r="A17" s="30" t="str">
        <f>IF(ISBLANK(C3),"",CHOOSE(WEEKDAY(B17),"Sunday","Monday","Tuesday","Wednesday","Thursday","Friday","Saturday"))</f>
        <v/>
      </c>
      <c r="B17" s="163" t="str">
        <f>IF($C$3=0,"",$C$3-4)</f>
        <v/>
      </c>
      <c r="C17" s="16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 t="shared" si="0"/>
        <v>0</v>
      </c>
      <c r="P17" s="32"/>
      <c r="Q17" s="29"/>
    </row>
    <row r="18" spans="1:18" ht="18.600000000000001" customHeight="1">
      <c r="A18" s="30" t="str">
        <f>IF(ISBLANK(C3),"",CHOOSE(WEEKDAY(B18),"Sunday","Monday","Tuesday","Wednesday","Thursday","Friday","Saturday"))</f>
        <v/>
      </c>
      <c r="B18" s="163" t="str">
        <f>IF($C$3=0,"",$C$3-3)</f>
        <v/>
      </c>
      <c r="C18" s="16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>
        <f t="shared" si="0"/>
        <v>0</v>
      </c>
      <c r="P18" s="31"/>
      <c r="Q18" s="29"/>
    </row>
    <row r="19" spans="1:18" ht="18.600000000000001" customHeight="1">
      <c r="A19" s="30" t="str">
        <f>IF(ISBLANK(C3),"",CHOOSE(WEEKDAY(B19),"Sunday","Monday","Tuesday","Wednesday","Thursday","Friday","Saturday"))</f>
        <v/>
      </c>
      <c r="B19" s="163" t="str">
        <f>IF($C$3=0,"",$C$3-2)</f>
        <v/>
      </c>
      <c r="C19" s="16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>
        <f t="shared" si="0"/>
        <v>0</v>
      </c>
      <c r="P19" s="31"/>
      <c r="Q19" s="29"/>
    </row>
    <row r="20" spans="1:18" ht="18.600000000000001" customHeight="1">
      <c r="A20" s="30" t="str">
        <f>IF(ISBLANK(C3),"",CHOOSE(WEEKDAY(B20),"Sunday","Monday","Tuesday","Wednesday","Thursday","Friday","Saturday"))</f>
        <v/>
      </c>
      <c r="B20" s="163" t="str">
        <f>IF($C$3=0,"",$C$3-1)</f>
        <v/>
      </c>
      <c r="C20" s="16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0"/>
        <v>0</v>
      </c>
      <c r="P20" s="31"/>
      <c r="Q20" s="29"/>
    </row>
    <row r="21" spans="1:18" ht="18.600000000000001" customHeight="1">
      <c r="A21" s="30" t="str">
        <f>IF(ISBLANK(C3),"",CHOOSE(WEEKDAY(B21),"Sunday","Monday","Tuesday","Wednesday","Thursday","Friday","Saturday"))</f>
        <v/>
      </c>
      <c r="B21" s="163" t="str">
        <f>IF($C$3=0,"",$C$3)</f>
        <v/>
      </c>
      <c r="C21" s="16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0"/>
        <v>0</v>
      </c>
      <c r="P21" s="31"/>
      <c r="Q21" s="29"/>
    </row>
    <row r="22" spans="1:18" ht="18.600000000000001" customHeight="1">
      <c r="A22" s="33"/>
      <c r="B22" s="34"/>
      <c r="C22" s="35" t="s">
        <v>91</v>
      </c>
      <c r="D22" s="36">
        <f>SUM(D6:D21)</f>
        <v>0</v>
      </c>
      <c r="E22" s="36">
        <f t="shared" ref="E22:O22" si="1">SUM(E6:E21)</f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  <c r="N22" s="36">
        <f t="shared" si="1"/>
        <v>0</v>
      </c>
      <c r="O22" s="36">
        <f t="shared" si="1"/>
        <v>0</v>
      </c>
      <c r="P22" s="31"/>
      <c r="Q22" s="29"/>
    </row>
    <row r="23" spans="1:18" ht="18" customHeight="1">
      <c r="A23" s="33"/>
      <c r="B23" s="34"/>
      <c r="C23" s="35" t="s">
        <v>92</v>
      </c>
      <c r="D23" s="37" t="str">
        <f>IF(D22=0, "",D22/O22)</f>
        <v/>
      </c>
      <c r="E23" s="37" t="str">
        <f>IF(E22=0, "",E22/$O$22)</f>
        <v/>
      </c>
      <c r="F23" s="37" t="str">
        <f t="shared" ref="F23:O23" si="2">IF(F22=0, "",F22/$O$22)</f>
        <v/>
      </c>
      <c r="G23" s="37" t="str">
        <f t="shared" si="2"/>
        <v/>
      </c>
      <c r="H23" s="37" t="str">
        <f t="shared" si="2"/>
        <v/>
      </c>
      <c r="I23" s="37" t="str">
        <f t="shared" si="2"/>
        <v/>
      </c>
      <c r="J23" s="37" t="str">
        <f t="shared" si="2"/>
        <v/>
      </c>
      <c r="K23" s="37" t="str">
        <f t="shared" si="2"/>
        <v/>
      </c>
      <c r="L23" s="37" t="str">
        <f t="shared" si="2"/>
        <v/>
      </c>
      <c r="M23" s="37" t="str">
        <f t="shared" si="2"/>
        <v/>
      </c>
      <c r="N23" s="37" t="str">
        <f t="shared" si="2"/>
        <v/>
      </c>
      <c r="O23" s="37" t="str">
        <f t="shared" si="2"/>
        <v/>
      </c>
      <c r="P23" s="17"/>
    </row>
    <row r="24" spans="1:18" ht="15" customHeight="1">
      <c r="A24" s="17"/>
      <c r="B24" s="17"/>
      <c r="C24" s="17"/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0"/>
    </row>
    <row r="25" spans="1:18" ht="15" customHeight="1">
      <c r="A25" s="17"/>
      <c r="B25" s="38" t="s">
        <v>93</v>
      </c>
      <c r="C25" s="39" t="s">
        <v>94</v>
      </c>
      <c r="D25" s="14"/>
      <c r="E25" s="15"/>
      <c r="F25" s="15"/>
      <c r="G25" s="12"/>
      <c r="H25" s="12"/>
      <c r="I25" s="12"/>
      <c r="J25" s="39" t="s">
        <v>95</v>
      </c>
      <c r="K25" s="14"/>
      <c r="L25" s="15"/>
      <c r="M25" s="15"/>
      <c r="N25" s="12"/>
      <c r="O25" s="12"/>
      <c r="P25" s="12"/>
      <c r="Q25" s="19"/>
      <c r="R25" s="40"/>
    </row>
    <row r="26" spans="1:18" ht="15" customHeight="1">
      <c r="A26" s="17"/>
      <c r="B26" s="41">
        <v>40940</v>
      </c>
      <c r="C26" s="39" t="s">
        <v>44</v>
      </c>
      <c r="D26" s="42"/>
      <c r="E26" s="17"/>
      <c r="F26" s="17"/>
      <c r="G26" s="17"/>
      <c r="H26" s="17"/>
      <c r="I26" s="17"/>
      <c r="J26" s="39" t="s">
        <v>44</v>
      </c>
      <c r="K26" s="42"/>
      <c r="L26" s="17"/>
      <c r="M26" s="17"/>
      <c r="N26" s="17"/>
      <c r="O26" s="17"/>
      <c r="P26" s="12"/>
      <c r="R26" s="43"/>
    </row>
    <row r="27" spans="1:18" ht="15" customHeight="1">
      <c r="A27" s="17"/>
      <c r="B27" s="44"/>
      <c r="C27" s="39"/>
      <c r="D27" s="45"/>
      <c r="E27" s="17"/>
      <c r="F27" s="17"/>
      <c r="G27" s="17"/>
      <c r="H27" s="17"/>
      <c r="I27" s="17"/>
      <c r="J27" s="39"/>
      <c r="K27" s="45"/>
      <c r="L27" s="17"/>
      <c r="M27" s="17"/>
      <c r="N27" s="17"/>
      <c r="O27" s="17"/>
      <c r="P27" s="12"/>
      <c r="R27" s="43"/>
    </row>
    <row r="28" spans="1:18" ht="140.1" customHeight="1">
      <c r="A28" s="17"/>
      <c r="B28" s="44"/>
      <c r="C28" s="46" t="s">
        <v>96</v>
      </c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47"/>
      <c r="R28" s="43"/>
    </row>
    <row r="29" spans="1:18" ht="6" customHeight="1">
      <c r="A29" s="17"/>
      <c r="B29" s="44"/>
      <c r="C29" s="39"/>
      <c r="D29" s="45"/>
      <c r="E29" s="17"/>
      <c r="F29" s="17"/>
      <c r="G29" s="17"/>
      <c r="H29" s="17"/>
      <c r="I29" s="17"/>
      <c r="J29" s="39"/>
      <c r="K29" s="45"/>
      <c r="L29" s="17"/>
      <c r="M29" s="17"/>
      <c r="N29" s="17"/>
      <c r="O29" s="17"/>
      <c r="P29" s="12"/>
      <c r="R29" s="43"/>
    </row>
    <row r="30" spans="1:18" ht="15" customHeight="1">
      <c r="A30" s="10"/>
      <c r="B30" s="17"/>
      <c r="C30" s="17"/>
      <c r="D30" s="1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0"/>
    </row>
  </sheetData>
  <sheetProtection sheet="1" selectLockedCells="1"/>
  <printOptions horizontalCentered="1" verticalCentered="1"/>
  <pageMargins left="0.5" right="0.5" top="0.5" bottom="0.5" header="0.05" footer="0.05"/>
  <pageSetup scale="75" fitToHeight="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3FA3-A16A-4061-8730-E7F018B9B99D}">
  <sheetPr>
    <tabColor theme="4" tint="0.79998168889431442"/>
    <pageSetUpPr fitToPage="1"/>
  </sheetPr>
  <dimension ref="A1:I30"/>
  <sheetViews>
    <sheetView showGridLines="0" tabSelected="1" topLeftCell="B1" zoomScaleNormal="100" zoomScalePageLayoutView="70" workbookViewId="0">
      <selection activeCell="B4" sqref="B4"/>
    </sheetView>
  </sheetViews>
  <sheetFormatPr defaultColWidth="9.140625" defaultRowHeight="14.25"/>
  <cols>
    <col min="1" max="2" width="25.7109375" style="17" customWidth="1"/>
    <col min="3" max="9" width="15.7109375" style="17" customWidth="1"/>
    <col min="10" max="16384" width="9.140625" style="17"/>
  </cols>
  <sheetData>
    <row r="1" spans="1:9" ht="24" customHeight="1">
      <c r="A1" s="122" t="s">
        <v>97</v>
      </c>
    </row>
    <row r="2" spans="1:9" ht="24.75" customHeight="1">
      <c r="A2" s="10" t="s">
        <v>98</v>
      </c>
      <c r="B2" s="48"/>
      <c r="G2" s="49"/>
      <c r="H2" s="50"/>
    </row>
    <row r="3" spans="1:9" ht="21.75" customHeight="1">
      <c r="A3" s="51" t="s">
        <v>3</v>
      </c>
      <c r="B3" s="155" t="str">
        <f>IF(ISBLANK(Coversheet!E4),"",Coversheet!E4)</f>
        <v/>
      </c>
      <c r="C3" s="162"/>
      <c r="G3" s="49"/>
      <c r="H3" s="165"/>
      <c r="I3" s="166"/>
    </row>
    <row r="4" spans="1:9" ht="21.75" customHeight="1">
      <c r="A4" s="51" t="s">
        <v>99</v>
      </c>
      <c r="B4" s="52"/>
      <c r="C4" s="16"/>
      <c r="G4" s="49"/>
      <c r="H4" s="165"/>
      <c r="I4" s="166"/>
    </row>
    <row r="5" spans="1:9" ht="6.4" customHeight="1">
      <c r="A5" s="49"/>
      <c r="B5" s="53"/>
      <c r="G5" s="49"/>
      <c r="H5" s="165"/>
      <c r="I5" s="166"/>
    </row>
    <row r="6" spans="1:9" ht="51" customHeight="1">
      <c r="A6" s="120" t="s">
        <v>100</v>
      </c>
      <c r="B6" s="120" t="s">
        <v>101</v>
      </c>
      <c r="C6" s="121" t="s">
        <v>102</v>
      </c>
      <c r="D6" s="121" t="s">
        <v>103</v>
      </c>
      <c r="E6" s="121" t="s">
        <v>104</v>
      </c>
      <c r="F6" s="121" t="s">
        <v>105</v>
      </c>
      <c r="G6" s="121" t="s">
        <v>106</v>
      </c>
      <c r="H6" s="121" t="s">
        <v>107</v>
      </c>
      <c r="I6" s="121" t="s">
        <v>108</v>
      </c>
    </row>
    <row r="7" spans="1:9" ht="24" customHeight="1">
      <c r="A7" s="54"/>
      <c r="B7" s="54"/>
      <c r="C7" s="54"/>
      <c r="D7" s="55">
        <v>0</v>
      </c>
      <c r="E7" s="56">
        <f>IF(ISBLANK(A7),0,(C7*D7))</f>
        <v>0</v>
      </c>
      <c r="F7" s="55">
        <v>0</v>
      </c>
      <c r="G7" s="57">
        <f>SUM(E7:F7)</f>
        <v>0</v>
      </c>
      <c r="H7" s="58">
        <v>0</v>
      </c>
      <c r="I7" s="56">
        <f>G7*H7</f>
        <v>0</v>
      </c>
    </row>
    <row r="8" spans="1:9" ht="24" customHeight="1">
      <c r="A8" s="54"/>
      <c r="B8" s="54"/>
      <c r="C8" s="54"/>
      <c r="D8" s="55">
        <v>0</v>
      </c>
      <c r="E8" s="56">
        <f t="shared" ref="E8:E21" si="0">IF(ISBLANK(A8),0,(C8*D8))</f>
        <v>0</v>
      </c>
      <c r="F8" s="55">
        <v>0</v>
      </c>
      <c r="G8" s="57">
        <f t="shared" ref="G8:G21" si="1">SUM(E8:F8)</f>
        <v>0</v>
      </c>
      <c r="H8" s="58">
        <v>0</v>
      </c>
      <c r="I8" s="56">
        <f t="shared" ref="I8:I21" si="2">G8*H8</f>
        <v>0</v>
      </c>
    </row>
    <row r="9" spans="1:9" ht="24" customHeight="1">
      <c r="A9" s="54"/>
      <c r="B9" s="54"/>
      <c r="C9" s="54"/>
      <c r="D9" s="55">
        <v>0</v>
      </c>
      <c r="E9" s="56">
        <f t="shared" si="0"/>
        <v>0</v>
      </c>
      <c r="F9" s="55">
        <v>0</v>
      </c>
      <c r="G9" s="57">
        <f t="shared" si="1"/>
        <v>0</v>
      </c>
      <c r="H9" s="58">
        <v>0</v>
      </c>
      <c r="I9" s="56">
        <f t="shared" si="2"/>
        <v>0</v>
      </c>
    </row>
    <row r="10" spans="1:9" ht="24" customHeight="1">
      <c r="A10" s="54"/>
      <c r="B10" s="54"/>
      <c r="C10" s="54"/>
      <c r="D10" s="55">
        <v>0</v>
      </c>
      <c r="E10" s="56">
        <f t="shared" si="0"/>
        <v>0</v>
      </c>
      <c r="F10" s="55">
        <v>0</v>
      </c>
      <c r="G10" s="57">
        <f t="shared" si="1"/>
        <v>0</v>
      </c>
      <c r="H10" s="58">
        <v>0</v>
      </c>
      <c r="I10" s="56">
        <f t="shared" si="2"/>
        <v>0</v>
      </c>
    </row>
    <row r="11" spans="1:9" ht="24" customHeight="1">
      <c r="A11" s="54"/>
      <c r="B11" s="54"/>
      <c r="C11" s="54"/>
      <c r="D11" s="55">
        <v>0</v>
      </c>
      <c r="E11" s="56">
        <f t="shared" si="0"/>
        <v>0</v>
      </c>
      <c r="F11" s="55">
        <v>0</v>
      </c>
      <c r="G11" s="57">
        <f t="shared" si="1"/>
        <v>0</v>
      </c>
      <c r="H11" s="58">
        <v>0</v>
      </c>
      <c r="I11" s="56">
        <f t="shared" si="2"/>
        <v>0</v>
      </c>
    </row>
    <row r="12" spans="1:9" ht="24" customHeight="1">
      <c r="A12" s="54"/>
      <c r="B12" s="54"/>
      <c r="C12" s="54"/>
      <c r="D12" s="55">
        <v>0</v>
      </c>
      <c r="E12" s="56">
        <f t="shared" si="0"/>
        <v>0</v>
      </c>
      <c r="F12" s="55">
        <v>0</v>
      </c>
      <c r="G12" s="57">
        <f t="shared" si="1"/>
        <v>0</v>
      </c>
      <c r="H12" s="58">
        <v>0</v>
      </c>
      <c r="I12" s="56">
        <f t="shared" si="2"/>
        <v>0</v>
      </c>
    </row>
    <row r="13" spans="1:9" ht="24" customHeight="1">
      <c r="A13" s="54"/>
      <c r="B13" s="54"/>
      <c r="C13" s="54"/>
      <c r="D13" s="55">
        <v>0</v>
      </c>
      <c r="E13" s="56">
        <f t="shared" si="0"/>
        <v>0</v>
      </c>
      <c r="F13" s="55">
        <v>0</v>
      </c>
      <c r="G13" s="57">
        <f t="shared" si="1"/>
        <v>0</v>
      </c>
      <c r="H13" s="58">
        <v>0</v>
      </c>
      <c r="I13" s="56">
        <f t="shared" si="2"/>
        <v>0</v>
      </c>
    </row>
    <row r="14" spans="1:9" ht="24" customHeight="1">
      <c r="A14" s="54"/>
      <c r="B14" s="54"/>
      <c r="C14" s="54"/>
      <c r="D14" s="55">
        <v>0</v>
      </c>
      <c r="E14" s="56">
        <f t="shared" si="0"/>
        <v>0</v>
      </c>
      <c r="F14" s="55">
        <v>0</v>
      </c>
      <c r="G14" s="57">
        <f t="shared" si="1"/>
        <v>0</v>
      </c>
      <c r="H14" s="58">
        <v>0</v>
      </c>
      <c r="I14" s="56">
        <f t="shared" si="2"/>
        <v>0</v>
      </c>
    </row>
    <row r="15" spans="1:9" ht="24" customHeight="1">
      <c r="A15" s="54"/>
      <c r="B15" s="54"/>
      <c r="C15" s="54"/>
      <c r="D15" s="55">
        <v>0</v>
      </c>
      <c r="E15" s="56">
        <f t="shared" si="0"/>
        <v>0</v>
      </c>
      <c r="F15" s="55">
        <v>0</v>
      </c>
      <c r="G15" s="57">
        <f t="shared" si="1"/>
        <v>0</v>
      </c>
      <c r="H15" s="58">
        <v>0</v>
      </c>
      <c r="I15" s="56">
        <f t="shared" si="2"/>
        <v>0</v>
      </c>
    </row>
    <row r="16" spans="1:9" ht="24" customHeight="1">
      <c r="A16" s="54"/>
      <c r="B16" s="54"/>
      <c r="C16" s="54"/>
      <c r="D16" s="55">
        <v>0</v>
      </c>
      <c r="E16" s="56">
        <f t="shared" si="0"/>
        <v>0</v>
      </c>
      <c r="F16" s="55">
        <v>0</v>
      </c>
      <c r="G16" s="57">
        <f t="shared" si="1"/>
        <v>0</v>
      </c>
      <c r="H16" s="58">
        <v>0</v>
      </c>
      <c r="I16" s="56">
        <f t="shared" si="2"/>
        <v>0</v>
      </c>
    </row>
    <row r="17" spans="1:9" ht="24" customHeight="1">
      <c r="A17" s="54"/>
      <c r="B17" s="54"/>
      <c r="C17" s="54"/>
      <c r="D17" s="55">
        <v>0</v>
      </c>
      <c r="E17" s="56">
        <f t="shared" si="0"/>
        <v>0</v>
      </c>
      <c r="F17" s="55">
        <v>0</v>
      </c>
      <c r="G17" s="57">
        <f t="shared" si="1"/>
        <v>0</v>
      </c>
      <c r="H17" s="58">
        <v>0</v>
      </c>
      <c r="I17" s="56">
        <f t="shared" si="2"/>
        <v>0</v>
      </c>
    </row>
    <row r="18" spans="1:9" ht="24" customHeight="1">
      <c r="A18" s="54"/>
      <c r="B18" s="54"/>
      <c r="C18" s="54"/>
      <c r="D18" s="55">
        <v>0</v>
      </c>
      <c r="E18" s="56">
        <f t="shared" si="0"/>
        <v>0</v>
      </c>
      <c r="F18" s="55">
        <v>0</v>
      </c>
      <c r="G18" s="57">
        <f t="shared" si="1"/>
        <v>0</v>
      </c>
      <c r="H18" s="58">
        <v>0</v>
      </c>
      <c r="I18" s="56">
        <f t="shared" si="2"/>
        <v>0</v>
      </c>
    </row>
    <row r="19" spans="1:9" ht="24" customHeight="1">
      <c r="A19" s="54"/>
      <c r="B19" s="54"/>
      <c r="C19" s="54"/>
      <c r="D19" s="55">
        <v>0</v>
      </c>
      <c r="E19" s="56">
        <f t="shared" si="0"/>
        <v>0</v>
      </c>
      <c r="F19" s="55">
        <v>0</v>
      </c>
      <c r="G19" s="57">
        <f t="shared" si="1"/>
        <v>0</v>
      </c>
      <c r="H19" s="58">
        <v>0</v>
      </c>
      <c r="I19" s="56">
        <f t="shared" si="2"/>
        <v>0</v>
      </c>
    </row>
    <row r="20" spans="1:9" ht="24" customHeight="1">
      <c r="A20" s="54"/>
      <c r="B20" s="54"/>
      <c r="C20" s="54"/>
      <c r="D20" s="55">
        <v>0</v>
      </c>
      <c r="E20" s="56">
        <f t="shared" si="0"/>
        <v>0</v>
      </c>
      <c r="F20" s="55">
        <v>0</v>
      </c>
      <c r="G20" s="57">
        <f t="shared" si="1"/>
        <v>0</v>
      </c>
      <c r="H20" s="58">
        <v>0</v>
      </c>
      <c r="I20" s="56">
        <f t="shared" si="2"/>
        <v>0</v>
      </c>
    </row>
    <row r="21" spans="1:9" ht="24" customHeight="1">
      <c r="A21" s="54"/>
      <c r="B21" s="54"/>
      <c r="C21" s="54"/>
      <c r="D21" s="55">
        <v>0</v>
      </c>
      <c r="E21" s="56">
        <f t="shared" si="0"/>
        <v>0</v>
      </c>
      <c r="F21" s="55">
        <v>0</v>
      </c>
      <c r="G21" s="57">
        <f t="shared" si="1"/>
        <v>0</v>
      </c>
      <c r="H21" s="58">
        <v>0</v>
      </c>
      <c r="I21" s="56">
        <f t="shared" si="2"/>
        <v>0</v>
      </c>
    </row>
    <row r="22" spans="1:9" ht="24" customHeight="1">
      <c r="A22" s="59"/>
      <c r="B22" s="59"/>
      <c r="C22" s="59"/>
      <c r="D22" s="59"/>
      <c r="E22" s="59"/>
      <c r="F22" s="59"/>
      <c r="G22" s="59"/>
      <c r="H22" s="60" t="s">
        <v>109</v>
      </c>
      <c r="I22" s="61">
        <f>SUM(I7:I21)</f>
        <v>0</v>
      </c>
    </row>
    <row r="23" spans="1:9" ht="6" customHeight="1">
      <c r="D23" s="50"/>
      <c r="E23" s="50"/>
      <c r="F23" s="50"/>
      <c r="G23" s="50"/>
      <c r="H23" s="50"/>
    </row>
    <row r="24" spans="1:9" ht="20.100000000000001" customHeight="1" thickBot="1">
      <c r="D24" s="50"/>
      <c r="E24" s="50"/>
      <c r="F24" s="50"/>
      <c r="G24" s="50"/>
      <c r="H24" s="51" t="s">
        <v>110</v>
      </c>
      <c r="I24" s="62">
        <v>0</v>
      </c>
    </row>
    <row r="25" spans="1:9" ht="20.100000000000001" customHeight="1" thickTop="1">
      <c r="A25" s="51" t="s">
        <v>111</v>
      </c>
      <c r="B25" s="63"/>
      <c r="C25" s="64"/>
      <c r="D25" s="50"/>
    </row>
    <row r="26" spans="1:9" ht="20.100000000000001" customHeight="1">
      <c r="A26" s="51" t="s">
        <v>112</v>
      </c>
      <c r="B26" s="65"/>
      <c r="C26" s="18"/>
      <c r="D26" s="50"/>
      <c r="E26" s="50"/>
      <c r="F26" s="50"/>
      <c r="G26" s="50"/>
      <c r="H26" s="50"/>
    </row>
    <row r="27" spans="1:9" ht="20.100000000000001" customHeight="1">
      <c r="A27" s="51" t="s">
        <v>44</v>
      </c>
      <c r="B27" s="66"/>
      <c r="C27" s="18"/>
    </row>
    <row r="28" spans="1:9" ht="15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67"/>
      <c r="B30" s="67"/>
      <c r="C30" s="67"/>
      <c r="D30" s="67"/>
      <c r="E30" s="67"/>
      <c r="F30" s="67"/>
      <c r="G30" s="67"/>
      <c r="H30" s="67"/>
      <c r="I30" s="67"/>
    </row>
  </sheetData>
  <sheetProtection sheet="1" selectLockedCells="1"/>
  <pageMargins left="0.5" right="0.5" top="0.75" bottom="0.75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A42E-F2C6-4A42-9D4F-D04810D20584}">
  <dimension ref="A1:A3"/>
  <sheetViews>
    <sheetView workbookViewId="0">
      <selection activeCell="C13" sqref="C13"/>
    </sheetView>
  </sheetViews>
  <sheetFormatPr defaultRowHeight="15"/>
  <cols>
    <col min="1" max="1" width="23.140625" customWidth="1"/>
  </cols>
  <sheetData>
    <row r="1" spans="1:1">
      <c r="A1" t="s">
        <v>17</v>
      </c>
    </row>
    <row r="2" spans="1:1">
      <c r="A2" t="s">
        <v>113</v>
      </c>
    </row>
    <row r="3" spans="1:1">
      <c r="A3" t="s">
        <v>19</v>
      </c>
    </row>
  </sheetData>
  <sheetProtection algorithmName="SHA-512" hashValue="gzLe1EEVTDYjHi8D5oXEnYOxVgdZOL6XtyM6zNkOcitfE/Ndkr2LM/lZUkr89MS2YCpIMHniBZw3J28+lZr3xA==" saltValue="/OdAP4nNfy6mr2GfJf6Kn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8e4df6-9895-47ba-9c4a-f7f2def2b5b7">
      <UserInfo>
        <DisplayName>CA 2017 CDBG-DR Grant Management Members</DisplayName>
        <AccountId>8</AccountId>
        <AccountType/>
      </UserInfo>
    </SharedWithUsers>
    <Notes xmlns="2103e526-7b0f-4a1d-a9e7-449322bf4d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7D067A58B7A4C85486DFF294824E4" ma:contentTypeVersion="13" ma:contentTypeDescription="Create a new document." ma:contentTypeScope="" ma:versionID="70b8137376807eeaabef499ce76e8095">
  <xsd:schema xmlns:xsd="http://www.w3.org/2001/XMLSchema" xmlns:xs="http://www.w3.org/2001/XMLSchema" xmlns:p="http://schemas.microsoft.com/office/2006/metadata/properties" xmlns:ns2="2103e526-7b0f-4a1d-a9e7-449322bf4d5a" xmlns:ns3="b78e4df6-9895-47ba-9c4a-f7f2def2b5b7" xmlns:ns4="4122119d-f115-4437-ba23-50f2ce0e239e" xmlns:ns5="95f5fbcf-7ff2-4f67-abf8-226f392d7562" targetNamespace="http://schemas.microsoft.com/office/2006/metadata/properties" ma:root="true" ma:fieldsID="27e50e0f50acc31f7cd1c6d184b545ac" ns2:_="" ns3:_="" ns4:_="" ns5:_="">
    <xsd:import namespace="2103e526-7b0f-4a1d-a9e7-449322bf4d5a"/>
    <xsd:import namespace="b78e4df6-9895-47ba-9c4a-f7f2def2b5b7"/>
    <xsd:import namespace="4122119d-f115-4437-ba23-50f2ce0e239e"/>
    <xsd:import namespace="95f5fbcf-7ff2-4f67-abf8-226f392d75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3:SharedWithUsers" minOccurs="0"/>
                <xsd:element ref="ns4:SharedWithDetail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3e526-7b0f-4a1d-a9e7-449322bf4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7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e4df6-9895-47ba-9c4a-f7f2def2b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2119d-f115-4437-ba23-50f2ce0e239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5fbcf-7ff2-4f67-abf8-226f392d7562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BDD0FF-6098-4B0A-8035-8F00F36732D8}"/>
</file>

<file path=customXml/itemProps2.xml><?xml version="1.0" encoding="utf-8"?>
<ds:datastoreItem xmlns:ds="http://schemas.openxmlformats.org/officeDocument/2006/customXml" ds:itemID="{498F9024-6E91-4BCE-8500-81C830C5292E}"/>
</file>

<file path=customXml/itemProps3.xml><?xml version="1.0" encoding="utf-8"?>
<ds:datastoreItem xmlns:ds="http://schemas.openxmlformats.org/officeDocument/2006/customXml" ds:itemID="{B3290317-A9A1-4204-8C72-48E9B0530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Hicks, Brenda</dc:creator>
  <cp:keywords/>
  <dc:description/>
  <cp:lastModifiedBy>Bailey, Colin@HCD</cp:lastModifiedBy>
  <cp:revision/>
  <dcterms:created xsi:type="dcterms:W3CDTF">2021-09-09T23:02:08Z</dcterms:created>
  <dcterms:modified xsi:type="dcterms:W3CDTF">2022-02-18T19:11:33Z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0x010100E627D067A58B7A4C85486DFF294824E4</vt:lpwstr>
  </property>
</Properties>
</file>