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hcd-my.sharepoint.com/personal/safa_bharoocha_hcd_ca_gov/Documents/Desktop/Remediation/Documents to Remediate/2024, Financial Management Memo, Request 24089 Kory 1/"/>
    </mc:Choice>
  </mc:AlternateContent>
  <xr:revisionPtr revIDLastSave="0" documentId="10_ncr:200_{86B77574-0E00-4BEC-95FC-F38E10EC4635}" xr6:coauthVersionLast="47" xr6:coauthVersionMax="47" xr10:uidLastSave="{00000000-0000-0000-0000-000000000000}"/>
  <bookViews>
    <workbookView xWindow="-28920" yWindow="-120" windowWidth="29040" windowHeight="15840" xr2:uid="{9045E276-3BC1-4671-9C91-0014D1B33DE0}"/>
  </bookViews>
  <sheets>
    <sheet name="Coversheet" sheetId="2" r:id="rId1"/>
    <sheet name="Expenditures" sheetId="1" r:id="rId2"/>
    <sheet name="Employee Timesheet" sheetId="16" r:id="rId3"/>
    <sheet name="Payroll Report Form" sheetId="18" r:id="rId4"/>
    <sheet name="Drop Downs" sheetId="12" state="hidden" r:id="rId5"/>
  </sheets>
  <definedNames>
    <definedName name="_xlnm.Print_Area" localSheetId="2">'Employee Timesheet'!$C$3:$R$30</definedName>
    <definedName name="_xlnm.Print_Area" localSheetId="1">Expenditures!$B$2:$I$122</definedName>
    <definedName name="_xlnm.Print_Titles" localSheetId="1">Expenditures!$22:$22</definedName>
  </definedName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2" l="1"/>
  <c r="B16" i="16" l="1"/>
  <c r="I11" i="18"/>
  <c r="G7" i="18"/>
  <c r="I2" i="18" l="1"/>
  <c r="G10" i="18"/>
  <c r="I10" i="18" s="1"/>
  <c r="P7" i="16"/>
  <c r="B7" i="16"/>
  <c r="I19" i="1"/>
  <c r="C17" i="2"/>
  <c r="C18" i="2"/>
  <c r="D17" i="2"/>
  <c r="D18" i="2"/>
  <c r="H19" i="18"/>
  <c r="F19" i="18"/>
  <c r="D19" i="18"/>
  <c r="E19" i="18"/>
  <c r="G9" i="18"/>
  <c r="I9" i="18" s="1"/>
  <c r="G8" i="18"/>
  <c r="I8" i="18" s="1"/>
  <c r="I7" i="18"/>
  <c r="G14" i="18"/>
  <c r="I14" i="18" s="1"/>
  <c r="G13" i="18"/>
  <c r="I13" i="18" s="1"/>
  <c r="G12" i="18"/>
  <c r="I12" i="18" s="1"/>
  <c r="G11" i="18"/>
  <c r="O23" i="16"/>
  <c r="N23" i="16"/>
  <c r="M23" i="16"/>
  <c r="L23" i="16"/>
  <c r="K23" i="16"/>
  <c r="J23" i="16"/>
  <c r="I23" i="16"/>
  <c r="H23" i="16"/>
  <c r="G23" i="16"/>
  <c r="F23" i="16"/>
  <c r="E23" i="16"/>
  <c r="P22" i="16"/>
  <c r="C22" i="16"/>
  <c r="B22" i="16"/>
  <c r="P21" i="16"/>
  <c r="C21" i="16"/>
  <c r="B21" i="16"/>
  <c r="P20" i="16"/>
  <c r="C20" i="16"/>
  <c r="B20" i="16" s="1"/>
  <c r="P19" i="16"/>
  <c r="C19" i="16"/>
  <c r="B19" i="16" s="1"/>
  <c r="P18" i="16"/>
  <c r="C18" i="16"/>
  <c r="B18" i="16"/>
  <c r="P17" i="16"/>
  <c r="C17" i="16"/>
  <c r="B17" i="16" s="1"/>
  <c r="P16" i="16"/>
  <c r="C16" i="16"/>
  <c r="P15" i="16"/>
  <c r="C15" i="16"/>
  <c r="B15" i="16" s="1"/>
  <c r="P14" i="16"/>
  <c r="C14" i="16"/>
  <c r="B14" i="16"/>
  <c r="P13" i="16"/>
  <c r="C13" i="16"/>
  <c r="B13" i="16"/>
  <c r="P12" i="16"/>
  <c r="C12" i="16"/>
  <c r="B12" i="16" s="1"/>
  <c r="P11" i="16"/>
  <c r="C11" i="16"/>
  <c r="B11" i="16" s="1"/>
  <c r="P10" i="16"/>
  <c r="C10" i="16"/>
  <c r="B10" i="16" s="1"/>
  <c r="P9" i="16"/>
  <c r="C9" i="16"/>
  <c r="B9" i="16" s="1"/>
  <c r="P8" i="16"/>
  <c r="C8" i="16"/>
  <c r="B8" i="16" s="1"/>
  <c r="C7" i="16"/>
  <c r="G16" i="18"/>
  <c r="I16" i="18" s="1"/>
  <c r="G17" i="18"/>
  <c r="I17" i="18" s="1"/>
  <c r="G18" i="18"/>
  <c r="I18" i="18" s="1"/>
  <c r="G15" i="18"/>
  <c r="I15" i="18" s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24" i="1"/>
  <c r="K23" i="1"/>
  <c r="D16" i="2"/>
  <c r="C16" i="2"/>
  <c r="E17" i="2" l="1"/>
  <c r="E18" i="2"/>
  <c r="C20" i="2"/>
  <c r="I19" i="18"/>
  <c r="G19" i="18"/>
  <c r="E20" i="18" s="1"/>
  <c r="E23" i="18" s="1"/>
  <c r="P23" i="16"/>
  <c r="E16" i="2"/>
  <c r="D20" i="2" l="1"/>
  <c r="F20" i="18"/>
  <c r="F21" i="18" s="1"/>
  <c r="E20" i="2"/>
  <c r="F23" i="18" l="1"/>
  <c r="F22" i="18"/>
  <c r="E21" i="18"/>
  <c r="G21" i="18" s="1"/>
  <c r="G20" i="18"/>
  <c r="G23" i="18" l="1"/>
  <c r="E22" i="18"/>
  <c r="G22" i="18" s="1"/>
</calcChain>
</file>

<file path=xl/sharedStrings.xml><?xml version="1.0" encoding="utf-8"?>
<sst xmlns="http://schemas.openxmlformats.org/spreadsheetml/2006/main" count="243" uniqueCount="133">
  <si>
    <t>Community Development Block Grant - Disaster Recovery and Mitigation</t>
  </si>
  <si>
    <t>Financial Report Workbook - Coversheet</t>
  </si>
  <si>
    <t>Subrecipient:</t>
  </si>
  <si>
    <t>HCD Contract #:</t>
  </si>
  <si>
    <t>Project Name:</t>
  </si>
  <si>
    <t>Amendment #:</t>
  </si>
  <si>
    <t>Subrecipient Address:</t>
  </si>
  <si>
    <t>Agreement Start Date:</t>
  </si>
  <si>
    <t>Agreement End Date:</t>
  </si>
  <si>
    <t>Subrecipient TIN:</t>
  </si>
  <si>
    <t>Reporting Period Start Date:</t>
  </si>
  <si>
    <t>Subrecipient Invoice #:</t>
  </si>
  <si>
    <t>Reporting Period End Date:</t>
  </si>
  <si>
    <t>Indirect Cost Method:</t>
  </si>
  <si>
    <t>Indirect Cost Rate:</t>
  </si>
  <si>
    <t>Reporting end before Agreement end?</t>
  </si>
  <si>
    <t>Financial Activity Report</t>
  </si>
  <si>
    <t>Category</t>
  </si>
  <si>
    <t>Direct Cost Amount 
Reported This Period</t>
  </si>
  <si>
    <t>Indirect Cost Amount Reported This Period</t>
  </si>
  <si>
    <t>Total Amount 
Reported This Period</t>
  </si>
  <si>
    <t>Activity</t>
  </si>
  <si>
    <t>General Administration</t>
  </si>
  <si>
    <t>Activity Delivery</t>
  </si>
  <si>
    <t>Total</t>
  </si>
  <si>
    <t>Is Program Income allocated to this project?</t>
  </si>
  <si>
    <t>Requests must:</t>
  </si>
  <si>
    <t>(a) be submitted in Grants Network;</t>
  </si>
  <si>
    <t>(b) be supported by documentation that fully substantiates costs;</t>
  </si>
  <si>
    <t>(c) include the service period of costs; and</t>
  </si>
  <si>
    <t>(d) be submitted monthly, even if zero expenditures are reported.</t>
  </si>
  <si>
    <r>
      <rPr>
        <b/>
        <sz val="11"/>
        <color theme="1"/>
        <rFont val="Arial Nova Light"/>
        <family val="2"/>
      </rPr>
      <t xml:space="preserve">I certify </t>
    </r>
    <r>
      <rPr>
        <sz val="11"/>
        <color theme="1"/>
        <rFont val="Arial Nova Light"/>
        <family val="2"/>
      </rPr>
      <t xml:space="preserve">that all costs contained in this report: are compliant with the Uniform Administrative Requirements at 2 CFR </t>
    </r>
  </si>
  <si>
    <t>200, and all other applicable federal, state and local requirements; and are necessary, reasonable, allowable, do not</t>
  </si>
  <si>
    <t>exceed budgets by type of cost in the Master/Standard Agreement, and have not already been reimbursed by</t>
  </si>
  <si>
    <t>CDBG-DR/MIT funds or another funding source. I certify that the information in this report and attachments</t>
  </si>
  <si>
    <t xml:space="preserve">accurately reflects the work performed in accordance with the associated Master/Standard Agreement, that </t>
  </si>
  <si>
    <t>costs have been incurred and/or paid, and that costs included are consistent with the Master/Standard Agreement</t>
  </si>
  <si>
    <t>and all associated Exhibits. I certify that all contractors or vendors that invoiced for costs contained in this report and</t>
  </si>
  <si>
    <t xml:space="preserve">that are subject to the Procurement Standards at 2 CFR 200 Subpart D were procured in accordance with this subpart, </t>
  </si>
  <si>
    <t xml:space="preserve">all contractors and subcontractors complied with the requirements of Davis Bacon and Related Acts (DBRA), and all other </t>
  </si>
  <si>
    <t>applicable federal, state and local requirements. By signing this report, I certify to the best of my knowledge</t>
  </si>
  <si>
    <t>and belief that the report is true, complete, and accurate, and the expenditures, disbursements and cash receipts</t>
  </si>
  <si>
    <t xml:space="preserve">are for the purposes and objectives set forth in the terms and conditions of the Master/Standard Agreement. </t>
  </si>
  <si>
    <t xml:space="preserve">I am aware that any false, fictitious, or fraudulent information, or the omission of any material fact, may subject me to </t>
  </si>
  <si>
    <t xml:space="preserve">criminal, civil or administrative penalties for fraud, false statements, false claims or otherwise. </t>
  </si>
  <si>
    <t>(U.S. Code Title 18, Section 1001 and Title 31, Sections 3729-3730 and 3801-3812).</t>
  </si>
  <si>
    <t>Name/Title of  Authorized Certifying Official:</t>
  </si>
  <si>
    <t>Phone Number:</t>
  </si>
  <si>
    <t>Authorized Certifying Official Signature:</t>
  </si>
  <si>
    <t>Date:</t>
  </si>
  <si>
    <t>Instructions for Completing this Coversheet</t>
  </si>
  <si>
    <t>Please use this coversheet for all Financial Activity Reports and ensure that you have followed these instructions:</t>
  </si>
  <si>
    <r>
      <t xml:space="preserve">1.) On this </t>
    </r>
    <r>
      <rPr>
        <u/>
        <sz val="11"/>
        <rFont val="Arial Nova Light"/>
        <family val="2"/>
      </rPr>
      <t xml:space="preserve">Coversheet </t>
    </r>
    <r>
      <rPr>
        <sz val="11"/>
        <rFont val="Arial Nova Light"/>
        <family val="2"/>
      </rPr>
      <t>Tab, (a) verify all subrecipient information at the top is accurate, and (b) enter the associated Reporting Period.</t>
    </r>
  </si>
  <si>
    <t>2.) Enter the expenditure details on the Expenditures tab. This will automatically populate your total expenditures on this Coversheet.</t>
  </si>
  <si>
    <t>3.) Clearly print the name and title of the authorized signatory signing this report.</t>
  </si>
  <si>
    <r>
      <t xml:space="preserve">4.) Verify all information is correct, then print and sign this </t>
    </r>
    <r>
      <rPr>
        <u/>
        <sz val="11"/>
        <rFont val="Arial Nova Light"/>
        <family val="2"/>
      </rPr>
      <t>Coversheet.</t>
    </r>
  </si>
  <si>
    <r>
      <t>5.) Submit the Financial Activity Report in Grants Network entering totals from the '</t>
    </r>
    <r>
      <rPr>
        <i/>
        <sz val="11"/>
        <rFont val="Arial Nova Light"/>
        <family val="2"/>
      </rPr>
      <t>Amount Requested this Period</t>
    </r>
    <r>
      <rPr>
        <sz val="11"/>
        <rFont val="Arial Nova Light"/>
        <family val="2"/>
      </rPr>
      <t>'</t>
    </r>
    <r>
      <rPr>
        <i/>
        <sz val="11"/>
        <rFont val="Arial Nova Light"/>
        <family val="2"/>
      </rPr>
      <t xml:space="preserve"> </t>
    </r>
    <r>
      <rPr>
        <sz val="11"/>
        <rFont val="Arial Nova Light"/>
        <family val="2"/>
      </rPr>
      <t xml:space="preserve">column provided </t>
    </r>
  </si>
  <si>
    <t xml:space="preserve">     on this Coversheet; and upload </t>
  </si>
  <si>
    <t xml:space="preserve">       (a) signed PDF copy of this Coversheet,</t>
  </si>
  <si>
    <t xml:space="preserve">       (b) this entire workbook, and</t>
  </si>
  <si>
    <t xml:space="preserve">       (c) the supporting documentation as listed on the Expenditures tab.</t>
  </si>
  <si>
    <t xml:space="preserve">    </t>
  </si>
  <si>
    <t>Financial Report Workbook - Expenditures Form</t>
  </si>
  <si>
    <t>Instructions for Completing this Expenditures Form</t>
  </si>
  <si>
    <t xml:space="preserve"> </t>
  </si>
  <si>
    <t xml:space="preserve">Please use this sheet to provide detail for all expenditures during the Reporting Period and ensure that you have followed these instructions.  </t>
  </si>
  <si>
    <t>Only enter expenditures for direct costs. Indirect costs will be auto-calculated on the Cover Page.</t>
  </si>
  <si>
    <r>
      <rPr>
        <sz val="11"/>
        <rFont val="Arial Nova Light"/>
        <family val="2"/>
      </rPr>
      <t xml:space="preserve">1.) Use the drop-down to select the </t>
    </r>
    <r>
      <rPr>
        <b/>
        <i/>
        <sz val="11"/>
        <rFont val="Arial Nova Light"/>
        <family val="2"/>
      </rPr>
      <t>Category</t>
    </r>
    <r>
      <rPr>
        <sz val="11"/>
        <rFont val="Arial Nova Light"/>
        <family val="2"/>
      </rPr>
      <t xml:space="preserve"> (i.e. Activity, General Admin, Activity Delivery, Other);
</t>
    </r>
  </si>
  <si>
    <t>2.) Enter the Service Period in which the costs were incurred, this could be a specific date or range;</t>
  </si>
  <si>
    <t>3.) Use the drop-down menu to select whether the cost is a Modified Total Direct Cost (MTDC), If not billing for indirect costs, always select "No";</t>
  </si>
  <si>
    <t xml:space="preserve">4.) Enter an Expenditure Name for this item that identifies the Service/Expenditure type; </t>
  </si>
  <si>
    <t>5.) Provide a brief Service Description that directly relates to the approved (Master) Standard Agreement;</t>
  </si>
  <si>
    <t xml:space="preserve">6.) </t>
  </si>
  <si>
    <t>Enter the applicable payment date for the expenditure.</t>
  </si>
  <si>
    <t>7.) Enter the Amount for that line item reported by this request;</t>
  </si>
  <si>
    <t xml:space="preserve">** Ensure that documents are listed in the order in which they are provided in any attachments in Grants Network. </t>
  </si>
  <si>
    <t xml:space="preserve">** If necessary, provide additional details in the Service Description to make clear what costs are being reported, </t>
  </si>
  <si>
    <t>which costs are allocated or prorated, the basis for such allocation or proration, and any additional guidance</t>
  </si>
  <si>
    <t>important for HCD's review.</t>
  </si>
  <si>
    <t>Description of Claims for Reimbursement:</t>
  </si>
  <si>
    <t>Service Period</t>
  </si>
  <si>
    <t>MTDC</t>
  </si>
  <si>
    <t>Expenditure Name</t>
  </si>
  <si>
    <t>Service Description</t>
  </si>
  <si>
    <t>Paid Date</t>
  </si>
  <si>
    <t>Amount</t>
  </si>
  <si>
    <t>Yes</t>
  </si>
  <si>
    <t>EMPLOYEE TIMESHEET</t>
  </si>
  <si>
    <t>Employee:</t>
  </si>
  <si>
    <t>Week ending:</t>
  </si>
  <si>
    <t>Day</t>
  </si>
  <si>
    <t>Date</t>
  </si>
  <si>
    <t>DR-MHP activity 1</t>
  </si>
  <si>
    <t>DR-MHP activity 2</t>
  </si>
  <si>
    <t>MIT activity 1</t>
  </si>
  <si>
    <t>INF activity 1</t>
  </si>
  <si>
    <t>INF activity 2</t>
  </si>
  <si>
    <t>PPS activity 1</t>
  </si>
  <si>
    <t>PPS activity 2</t>
  </si>
  <si>
    <t>Other local 1</t>
  </si>
  <si>
    <t>Other local 2</t>
  </si>
  <si>
    <t>Other local 3</t>
  </si>
  <si>
    <t>Paid Leave</t>
  </si>
  <si>
    <t>Comments</t>
  </si>
  <si>
    <t>Total hours:</t>
  </si>
  <si>
    <t>Clint Whited</t>
  </si>
  <si>
    <t>Employee signature:</t>
  </si>
  <si>
    <t>Supervisor signature:</t>
  </si>
  <si>
    <t>Notes:</t>
  </si>
  <si>
    <t>PAYROLL REPORT FORM</t>
  </si>
  <si>
    <t>HCD Contract #</t>
  </si>
  <si>
    <t>Employee Name</t>
  </si>
  <si>
    <t>Position/Title</t>
  </si>
  <si>
    <t>Reporting Period</t>
  </si>
  <si>
    <t>Pay Period 
Start and End Date</t>
  </si>
  <si>
    <t>Total Employee 
Cost</t>
  </si>
  <si>
    <t>HCD CDBG-DR/MIT
Hours Worked</t>
  </si>
  <si>
    <t>Other Hours       
Worked</t>
  </si>
  <si>
    <t>Total Hours 
Worked</t>
  </si>
  <si>
    <t>Leave Hours 
Used</t>
  </si>
  <si>
    <t>% Non-Leave Hours</t>
  </si>
  <si>
    <t>Leave Hours</t>
  </si>
  <si>
    <t>Total Hours</t>
  </si>
  <si>
    <t>Total Cost</t>
  </si>
  <si>
    <t xml:space="preserve">Instructions: </t>
  </si>
  <si>
    <t xml:space="preserve">Prepare separate Payroll Report Forms for each employee. </t>
  </si>
  <si>
    <t xml:space="preserve">Each Payroll Report Form should include all pay periods during the Reporting Period. </t>
  </si>
  <si>
    <t>List each employee's total HCD CDBG-DR/MIT project costs (Cell E15) as a separate line item on the Expenditure Tab.</t>
  </si>
  <si>
    <t xml:space="preserve">Enter Paid Leave Hours used in Column H to allocate the pro-rata share of those costs to the HCD CDBG-DR/MIT project. </t>
  </si>
  <si>
    <t>Otherwise, enter Paid Leave Hours in Column F along with all "Other Funding" Hours.</t>
  </si>
  <si>
    <t>x</t>
  </si>
  <si>
    <t>General Admin</t>
  </si>
  <si>
    <t xml:space="preserve">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</si>
</sst>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m/d/yy;@"/>
    <numFmt numFmtId="165" formatCode="mm/dd/yy;@"/>
    <numFmt numFmtId="166" formatCode="&quot;$&quot;#,##0.00"/>
    <numFmt numFmtId="167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indexed="8"/>
      <name val="Arial Nova Cond"/>
      <family val="2"/>
    </font>
    <font>
      <sz val="18"/>
      <color theme="1"/>
      <name val="Arial Nova Cond"/>
      <family val="2"/>
    </font>
    <font>
      <sz val="12"/>
      <color theme="1"/>
      <name val="Arial Nova Cond"/>
      <family val="2"/>
    </font>
    <font>
      <sz val="16"/>
      <color theme="1"/>
      <name val="Arial Nova Cond"/>
      <family val="2"/>
    </font>
    <font>
      <sz val="14"/>
      <color theme="1"/>
      <name val="Arial Nova Cond"/>
      <family val="2"/>
    </font>
    <font>
      <b/>
      <sz val="11"/>
      <color theme="1"/>
      <name val="Arial Nova Light"/>
      <family val="2"/>
    </font>
    <font>
      <sz val="11"/>
      <color theme="1"/>
      <name val="Arial Nova Light"/>
      <family val="2"/>
    </font>
    <font>
      <sz val="10"/>
      <color theme="1"/>
      <name val="Arial Nova Light"/>
      <family val="2"/>
    </font>
    <font>
      <b/>
      <sz val="10"/>
      <color theme="1"/>
      <name val="Arial Nova Light"/>
      <family val="2"/>
    </font>
    <font>
      <sz val="12"/>
      <color theme="1"/>
      <name val="Arial Nova Light"/>
      <family val="2"/>
    </font>
    <font>
      <sz val="10"/>
      <name val="Arial Nova Light"/>
      <family val="2"/>
    </font>
    <font>
      <b/>
      <sz val="12"/>
      <color theme="1"/>
      <name val="Arial Nova Light"/>
      <family val="2"/>
    </font>
    <font>
      <b/>
      <u/>
      <sz val="12"/>
      <color theme="1"/>
      <name val="Arial Nova Light"/>
      <family val="2"/>
    </font>
    <font>
      <sz val="10"/>
      <color theme="2" tint="-0.499984740745262"/>
      <name val="Arial Nova Light"/>
      <family val="2"/>
    </font>
    <font>
      <b/>
      <sz val="16"/>
      <color rgb="FF1A468C"/>
      <name val="Arial"/>
      <family val="2"/>
    </font>
    <font>
      <b/>
      <sz val="12"/>
      <color rgb="FF1A468C"/>
      <name val="Arial Nova Light"/>
      <family val="2"/>
    </font>
    <font>
      <b/>
      <sz val="11"/>
      <color indexed="8"/>
      <name val="Arial Nova Light"/>
      <family val="2"/>
    </font>
    <font>
      <b/>
      <sz val="11"/>
      <color theme="0"/>
      <name val="Arial Nova Light"/>
      <family val="2"/>
    </font>
    <font>
      <sz val="11"/>
      <name val="Arial Nova Light"/>
      <family val="2"/>
    </font>
    <font>
      <b/>
      <sz val="11"/>
      <name val="Arial Nova Light"/>
      <family val="2"/>
    </font>
    <font>
      <b/>
      <i/>
      <sz val="11"/>
      <name val="Arial Nova Light"/>
      <family val="2"/>
    </font>
    <font>
      <b/>
      <sz val="11"/>
      <color theme="2" tint="-0.499984740745262"/>
      <name val="Arial Nova Light"/>
      <family val="2"/>
    </font>
    <font>
      <i/>
      <sz val="12"/>
      <color theme="1"/>
      <name val="Arial Nova Light"/>
      <family val="2"/>
    </font>
    <font>
      <u/>
      <sz val="11"/>
      <name val="Arial Nova Light"/>
      <family val="2"/>
    </font>
    <font>
      <i/>
      <sz val="11"/>
      <name val="Arial Nova Light"/>
      <family val="2"/>
    </font>
    <font>
      <sz val="8"/>
      <color rgb="FF0000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1A468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44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1">
    <xf numFmtId="0" fontId="0" fillId="0" borderId="0" xfId="0"/>
    <xf numFmtId="0" fontId="4" fillId="0" borderId="0" xfId="2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wrapText="1"/>
    </xf>
    <xf numFmtId="0" fontId="10" fillId="0" borderId="0" xfId="3" applyFont="1" applyProtection="1">
      <protection locked="0"/>
    </xf>
    <xf numFmtId="0" fontId="10" fillId="0" borderId="0" xfId="3" applyFont="1" applyAlignment="1" applyProtection="1">
      <alignment horizontal="left"/>
      <protection locked="0"/>
    </xf>
    <xf numFmtId="165" fontId="10" fillId="0" borderId="1" xfId="3" applyNumberFormat="1" applyFont="1" applyBorder="1" applyAlignment="1" applyProtection="1">
      <alignment horizontal="left"/>
      <protection locked="0"/>
    </xf>
    <xf numFmtId="165" fontId="10" fillId="0" borderId="3" xfId="3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right"/>
    </xf>
    <xf numFmtId="0" fontId="14" fillId="3" borderId="8" xfId="0" applyFont="1" applyFill="1" applyBorder="1" applyAlignment="1" applyProtection="1">
      <alignment horizontal="center"/>
      <protection locked="0"/>
    </xf>
    <xf numFmtId="0" fontId="14" fillId="3" borderId="10" xfId="0" applyFont="1" applyFill="1" applyBorder="1" applyAlignment="1" applyProtection="1">
      <alignment horizontal="center"/>
      <protection locked="0"/>
    </xf>
    <xf numFmtId="0" fontId="12" fillId="0" borderId="11" xfId="0" applyFont="1" applyBorder="1" applyAlignment="1">
      <alignment horizontal="right"/>
    </xf>
    <xf numFmtId="0" fontId="14" fillId="3" borderId="1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0" fontId="14" fillId="3" borderId="12" xfId="0" applyFont="1" applyFill="1" applyBorder="1" applyAlignment="1" applyProtection="1">
      <alignment horizontal="center"/>
      <protection locked="0"/>
    </xf>
    <xf numFmtId="14" fontId="14" fillId="3" borderId="13" xfId="0" applyNumberFormat="1" applyFont="1" applyFill="1" applyBorder="1" applyAlignment="1" applyProtection="1">
      <alignment horizontal="center"/>
      <protection locked="0"/>
    </xf>
    <xf numFmtId="0" fontId="14" fillId="3" borderId="3" xfId="0" applyFont="1" applyFill="1" applyBorder="1" applyAlignment="1" applyProtection="1">
      <alignment horizontal="center" vertical="top" wrapText="1"/>
      <protection locked="0"/>
    </xf>
    <xf numFmtId="0" fontId="13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right"/>
    </xf>
    <xf numFmtId="0" fontId="13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/>
    <xf numFmtId="0" fontId="13" fillId="0" borderId="2" xfId="0" applyFont="1" applyBorder="1"/>
    <xf numFmtId="44" fontId="13" fillId="0" borderId="0" xfId="1" applyFont="1" applyFill="1" applyBorder="1" applyAlignment="1" applyProtection="1">
      <alignment horizontal="center" vertical="center"/>
    </xf>
    <xf numFmtId="44" fontId="13" fillId="0" borderId="0" xfId="0" applyNumberFormat="1" applyFont="1" applyAlignment="1">
      <alignment horizontal="center" vertical="center"/>
    </xf>
    <xf numFmtId="0" fontId="10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5" fillId="3" borderId="1" xfId="0" applyFont="1" applyFill="1" applyBorder="1" applyAlignment="1" applyProtection="1">
      <alignment wrapText="1"/>
      <protection locked="0"/>
    </xf>
    <xf numFmtId="14" fontId="13" fillId="3" borderId="1" xfId="0" applyNumberFormat="1" applyFont="1" applyFill="1" applyBorder="1" applyProtection="1">
      <protection locked="0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14" fillId="0" borderId="0" xfId="0" applyFont="1"/>
    <xf numFmtId="0" fontId="14" fillId="0" borderId="0" xfId="0" applyFont="1" applyAlignment="1">
      <alignment horizontal="left" vertical="top"/>
    </xf>
    <xf numFmtId="0" fontId="13" fillId="0" borderId="0" xfId="0" applyFont="1" applyAlignment="1">
      <alignment wrapText="1"/>
    </xf>
    <xf numFmtId="0" fontId="10" fillId="0" borderId="2" xfId="0" applyFont="1" applyBorder="1" applyProtection="1">
      <protection locked="0"/>
    </xf>
    <xf numFmtId="44" fontId="10" fillId="0" borderId="2" xfId="1" applyFont="1" applyBorder="1" applyProtection="1">
      <protection locked="0"/>
    </xf>
    <xf numFmtId="10" fontId="14" fillId="3" borderId="13" xfId="0" applyNumberFormat="1" applyFont="1" applyFill="1" applyBorder="1" applyAlignment="1" applyProtection="1">
      <alignment horizontal="center"/>
      <protection locked="0"/>
    </xf>
    <xf numFmtId="0" fontId="9" fillId="0" borderId="20" xfId="3" applyFont="1" applyBorder="1" applyAlignment="1" applyProtection="1">
      <alignment horizontal="center" vertical="center" textRotation="90" wrapText="1"/>
      <protection locked="0"/>
    </xf>
    <xf numFmtId="2" fontId="10" fillId="0" borderId="20" xfId="3" applyNumberFormat="1" applyFont="1" applyBorder="1" applyAlignment="1" applyProtection="1">
      <alignment horizontal="center" vertical="center" wrapText="1"/>
      <protection locked="0"/>
    </xf>
    <xf numFmtId="2" fontId="9" fillId="0" borderId="20" xfId="3" applyNumberFormat="1" applyFont="1" applyBorder="1" applyAlignment="1" applyProtection="1">
      <alignment horizontal="left" vertical="center" wrapText="1"/>
      <protection locked="0"/>
    </xf>
    <xf numFmtId="2" fontId="10" fillId="0" borderId="20" xfId="3" applyNumberFormat="1" applyFont="1" applyBorder="1" applyAlignment="1" applyProtection="1">
      <alignment horizontal="left" vertical="center" wrapText="1"/>
      <protection locked="0"/>
    </xf>
    <xf numFmtId="0" fontId="10" fillId="7" borderId="0" xfId="0" applyFont="1" applyFill="1"/>
    <xf numFmtId="0" fontId="10" fillId="7" borderId="0" xfId="0" applyFont="1" applyFill="1" applyAlignment="1">
      <alignment horizontal="center"/>
    </xf>
    <xf numFmtId="0" fontId="9" fillId="7" borderId="0" xfId="0" applyFont="1" applyFill="1"/>
    <xf numFmtId="44" fontId="10" fillId="7" borderId="0" xfId="1" applyFont="1" applyFill="1" applyProtection="1"/>
    <xf numFmtId="49" fontId="10" fillId="7" borderId="19" xfId="1" applyNumberFormat="1" applyFont="1" applyFill="1" applyBorder="1" applyAlignment="1" applyProtection="1">
      <alignment horizontal="center"/>
      <protection locked="0"/>
    </xf>
    <xf numFmtId="14" fontId="10" fillId="0" borderId="2" xfId="0" applyNumberFormat="1" applyFont="1" applyBorder="1" applyProtection="1">
      <protection locked="0"/>
    </xf>
    <xf numFmtId="0" fontId="13" fillId="0" borderId="0" xfId="0" applyFont="1" applyProtection="1">
      <protection locked="0"/>
    </xf>
    <xf numFmtId="166" fontId="10" fillId="7" borderId="26" xfId="0" applyNumberFormat="1" applyFont="1" applyFill="1" applyBorder="1" applyAlignment="1" applyProtection="1">
      <alignment horizontal="center"/>
      <protection locked="0"/>
    </xf>
    <xf numFmtId="167" fontId="10" fillId="7" borderId="26" xfId="0" applyNumberFormat="1" applyFont="1" applyFill="1" applyBorder="1" applyAlignment="1" applyProtection="1">
      <alignment horizontal="center"/>
      <protection locked="0"/>
    </xf>
    <xf numFmtId="166" fontId="10" fillId="7" borderId="27" xfId="0" applyNumberFormat="1" applyFont="1" applyFill="1" applyBorder="1" applyAlignment="1" applyProtection="1">
      <alignment horizontal="center"/>
      <protection locked="0"/>
    </xf>
    <xf numFmtId="167" fontId="10" fillId="7" borderId="27" xfId="0" applyNumberFormat="1" applyFont="1" applyFill="1" applyBorder="1" applyAlignment="1" applyProtection="1">
      <alignment horizontal="center"/>
      <protection locked="0"/>
    </xf>
    <xf numFmtId="165" fontId="10" fillId="0" borderId="2" xfId="3" applyNumberFormat="1" applyFont="1" applyBorder="1" applyAlignment="1" applyProtection="1">
      <alignment horizontal="left" vertical="top"/>
      <protection locked="0"/>
    </xf>
    <xf numFmtId="167" fontId="10" fillId="7" borderId="27" xfId="0" applyNumberFormat="1" applyFont="1" applyFill="1" applyBorder="1" applyAlignment="1" applyProtection="1">
      <alignment horizontal="left"/>
      <protection locked="0"/>
    </xf>
    <xf numFmtId="167" fontId="10" fillId="7" borderId="23" xfId="0" applyNumberFormat="1" applyFont="1" applyFill="1" applyBorder="1" applyAlignment="1" applyProtection="1">
      <alignment horizontal="left"/>
      <protection locked="0"/>
    </xf>
    <xf numFmtId="49" fontId="10" fillId="7" borderId="1" xfId="0" applyNumberFormat="1" applyFont="1" applyFill="1" applyBorder="1" applyAlignment="1" applyProtection="1">
      <alignment horizontal="left"/>
      <protection locked="0"/>
    </xf>
    <xf numFmtId="0" fontId="10" fillId="7" borderId="1" xfId="0" applyFont="1" applyFill="1" applyBorder="1" applyAlignment="1" applyProtection="1">
      <alignment horizontal="left"/>
      <protection locked="0"/>
    </xf>
    <xf numFmtId="167" fontId="10" fillId="7" borderId="26" xfId="0" applyNumberFormat="1" applyFont="1" applyFill="1" applyBorder="1" applyAlignment="1" applyProtection="1">
      <alignment horizontal="left"/>
      <protection locked="0"/>
    </xf>
    <xf numFmtId="167" fontId="10" fillId="7" borderId="31" xfId="0" applyNumberFormat="1" applyFont="1" applyFill="1" applyBorder="1" applyAlignment="1" applyProtection="1">
      <alignment horizontal="left"/>
      <protection locked="0"/>
    </xf>
    <xf numFmtId="167" fontId="9" fillId="5" borderId="35" xfId="0" applyNumberFormat="1" applyFont="1" applyFill="1" applyBorder="1" applyAlignment="1" applyProtection="1">
      <alignment horizontal="right"/>
      <protection locked="0"/>
    </xf>
    <xf numFmtId="167" fontId="9" fillId="5" borderId="36" xfId="0" applyNumberFormat="1" applyFont="1" applyFill="1" applyBorder="1" applyAlignment="1" applyProtection="1">
      <alignment horizontal="right"/>
      <protection locked="0"/>
    </xf>
    <xf numFmtId="167" fontId="9" fillId="5" borderId="40" xfId="0" applyNumberFormat="1" applyFont="1" applyFill="1" applyBorder="1" applyAlignment="1" applyProtection="1">
      <alignment horizontal="right"/>
      <protection locked="0"/>
    </xf>
    <xf numFmtId="167" fontId="9" fillId="5" borderId="25" xfId="0" applyNumberFormat="1" applyFont="1" applyFill="1" applyBorder="1" applyProtection="1">
      <protection locked="0"/>
    </xf>
    <xf numFmtId="9" fontId="10" fillId="5" borderId="38" xfId="0" applyNumberFormat="1" applyFont="1" applyFill="1" applyBorder="1" applyProtection="1">
      <protection locked="0"/>
    </xf>
    <xf numFmtId="2" fontId="10" fillId="5" borderId="36" xfId="0" applyNumberFormat="1" applyFont="1" applyFill="1" applyBorder="1" applyProtection="1">
      <protection locked="0"/>
    </xf>
    <xf numFmtId="2" fontId="9" fillId="5" borderId="36" xfId="0" applyNumberFormat="1" applyFont="1" applyFill="1" applyBorder="1" applyProtection="1">
      <protection locked="0"/>
    </xf>
    <xf numFmtId="166" fontId="9" fillId="5" borderId="37" xfId="1" applyNumberFormat="1" applyFont="1" applyFill="1" applyBorder="1" applyAlignment="1" applyProtection="1">
      <protection locked="0"/>
    </xf>
    <xf numFmtId="167" fontId="9" fillId="5" borderId="30" xfId="0" applyNumberFormat="1" applyFont="1" applyFill="1" applyBorder="1" applyProtection="1">
      <protection locked="0"/>
    </xf>
    <xf numFmtId="9" fontId="10" fillId="5" borderId="39" xfId="5" applyFont="1" applyFill="1" applyBorder="1" applyAlignment="1" applyProtection="1">
      <protection locked="0"/>
    </xf>
    <xf numFmtId="2" fontId="10" fillId="5" borderId="21" xfId="0" applyNumberFormat="1" applyFont="1" applyFill="1" applyBorder="1" applyProtection="1">
      <protection locked="0"/>
    </xf>
    <xf numFmtId="2" fontId="9" fillId="5" borderId="21" xfId="0" applyNumberFormat="1" applyFont="1" applyFill="1" applyBorder="1" applyProtection="1">
      <protection locked="0"/>
    </xf>
    <xf numFmtId="166" fontId="9" fillId="5" borderId="32" xfId="1" applyNumberFormat="1" applyFont="1" applyFill="1" applyBorder="1" applyAlignment="1" applyProtection="1">
      <protection locked="0"/>
    </xf>
    <xf numFmtId="9" fontId="10" fillId="5" borderId="33" xfId="5" applyFont="1" applyFill="1" applyBorder="1" applyAlignment="1" applyProtection="1">
      <protection locked="0"/>
    </xf>
    <xf numFmtId="2" fontId="10" fillId="5" borderId="22" xfId="0" applyNumberFormat="1" applyFont="1" applyFill="1" applyBorder="1" applyProtection="1">
      <protection locked="0"/>
    </xf>
    <xf numFmtId="2" fontId="9" fillId="5" borderId="24" xfId="0" applyNumberFormat="1" applyFont="1" applyFill="1" applyBorder="1" applyProtection="1">
      <protection locked="0"/>
    </xf>
    <xf numFmtId="166" fontId="21" fillId="8" borderId="34" xfId="1" applyNumberFormat="1" applyFont="1" applyFill="1" applyBorder="1" applyAlignment="1" applyProtection="1">
      <protection locked="0"/>
    </xf>
    <xf numFmtId="166" fontId="9" fillId="5" borderId="25" xfId="0" applyNumberFormat="1" applyFont="1" applyFill="1" applyBorder="1" applyProtection="1">
      <protection locked="0"/>
    </xf>
    <xf numFmtId="0" fontId="10" fillId="5" borderId="38" xfId="0" applyFont="1" applyFill="1" applyBorder="1" applyProtection="1">
      <protection locked="0"/>
    </xf>
    <xf numFmtId="0" fontId="10" fillId="5" borderId="36" xfId="0" applyFont="1" applyFill="1" applyBorder="1" applyProtection="1">
      <protection locked="0"/>
    </xf>
    <xf numFmtId="0" fontId="9" fillId="5" borderId="36" xfId="0" applyFont="1" applyFill="1" applyBorder="1" applyProtection="1">
      <protection locked="0"/>
    </xf>
    <xf numFmtId="0" fontId="9" fillId="5" borderId="37" xfId="0" applyFont="1" applyFill="1" applyBorder="1" applyProtection="1">
      <protection locked="0"/>
    </xf>
    <xf numFmtId="0" fontId="9" fillId="5" borderId="41" xfId="0" applyFont="1" applyFill="1" applyBorder="1" applyAlignment="1" applyProtection="1">
      <alignment horizontal="left"/>
      <protection locked="0"/>
    </xf>
    <xf numFmtId="0" fontId="9" fillId="5" borderId="29" xfId="0" applyFont="1" applyFill="1" applyBorder="1" applyAlignment="1" applyProtection="1">
      <alignment horizontal="left"/>
      <protection locked="0"/>
    </xf>
    <xf numFmtId="167" fontId="9" fillId="5" borderId="25" xfId="0" applyNumberFormat="1" applyFont="1" applyFill="1" applyBorder="1" applyAlignment="1" applyProtection="1">
      <alignment horizontal="right"/>
      <protection locked="0"/>
    </xf>
    <xf numFmtId="0" fontId="9" fillId="5" borderId="28" xfId="0" applyFont="1" applyFill="1" applyBorder="1" applyAlignment="1" applyProtection="1">
      <alignment horizontal="center" vertical="center" wrapText="1"/>
      <protection locked="0"/>
    </xf>
    <xf numFmtId="0" fontId="9" fillId="5" borderId="30" xfId="0" applyFont="1" applyFill="1" applyBorder="1" applyAlignment="1" applyProtection="1">
      <alignment horizontal="center" vertical="center"/>
      <protection locked="0"/>
    </xf>
    <xf numFmtId="0" fontId="9" fillId="5" borderId="42" xfId="0" applyFont="1" applyFill="1" applyBorder="1" applyAlignment="1" applyProtection="1">
      <alignment horizontal="center" vertical="center" wrapText="1"/>
      <protection locked="0"/>
    </xf>
    <xf numFmtId="0" fontId="9" fillId="5" borderId="30" xfId="0" applyFont="1" applyFill="1" applyBorder="1" applyAlignment="1" applyProtection="1">
      <alignment horizontal="center" vertical="center" wrapText="1"/>
      <protection locked="0"/>
    </xf>
    <xf numFmtId="0" fontId="9" fillId="5" borderId="29" xfId="0" applyFont="1" applyFill="1" applyBorder="1" applyAlignment="1" applyProtection="1">
      <alignment horizontal="center" vertical="center" wrapText="1"/>
      <protection locked="0"/>
    </xf>
    <xf numFmtId="0" fontId="9" fillId="5" borderId="25" xfId="0" applyFont="1" applyFill="1" applyBorder="1" applyAlignment="1" applyProtection="1">
      <alignment horizontal="center" vertical="center" wrapText="1"/>
      <protection locked="0"/>
    </xf>
    <xf numFmtId="0" fontId="9" fillId="5" borderId="25" xfId="0" applyFont="1" applyFill="1" applyBorder="1" applyAlignment="1" applyProtection="1">
      <alignment horizontal="center" vertical="center"/>
      <protection locked="0"/>
    </xf>
    <xf numFmtId="0" fontId="18" fillId="7" borderId="0" xfId="2" applyFont="1" applyFill="1" applyAlignment="1" applyProtection="1">
      <alignment horizontal="left"/>
      <protection locked="0"/>
    </xf>
    <xf numFmtId="0" fontId="9" fillId="7" borderId="0" xfId="0" applyFont="1" applyFill="1" applyAlignment="1" applyProtection="1">
      <alignment horizontal="left"/>
      <protection locked="0"/>
    </xf>
    <xf numFmtId="0" fontId="9" fillId="7" borderId="0" xfId="0" applyFont="1" applyFill="1" applyAlignment="1" applyProtection="1">
      <alignment horizontal="left" indent="4"/>
      <protection locked="0"/>
    </xf>
    <xf numFmtId="0" fontId="9" fillId="7" borderId="0" xfId="0" applyFont="1" applyFill="1" applyAlignment="1" applyProtection="1">
      <alignment horizontal="right" indent="1"/>
      <protection locked="0"/>
    </xf>
    <xf numFmtId="0" fontId="10" fillId="7" borderId="19" xfId="1" applyNumberFormat="1" applyFont="1" applyFill="1" applyBorder="1" applyAlignment="1" applyProtection="1">
      <alignment horizontal="center"/>
      <protection locked="0"/>
    </xf>
    <xf numFmtId="0" fontId="9" fillId="7" borderId="0" xfId="0" applyFont="1" applyFill="1" applyProtection="1">
      <protection locked="0"/>
    </xf>
    <xf numFmtId="0" fontId="18" fillId="0" borderId="0" xfId="2" applyFont="1" applyAlignment="1" applyProtection="1">
      <alignment horizontal="left"/>
      <protection locked="0"/>
    </xf>
    <xf numFmtId="0" fontId="9" fillId="5" borderId="20" xfId="3" applyFont="1" applyFill="1" applyBorder="1" applyAlignment="1" applyProtection="1">
      <alignment horizontal="center" vertical="center" wrapText="1"/>
      <protection locked="0"/>
    </xf>
    <xf numFmtId="2" fontId="10" fillId="5" borderId="20" xfId="3" applyNumberFormat="1" applyFont="1" applyFill="1" applyBorder="1" applyAlignment="1" applyProtection="1">
      <alignment horizontal="center" vertical="center"/>
      <protection locked="0"/>
    </xf>
    <xf numFmtId="2" fontId="9" fillId="5" borderId="20" xfId="3" applyNumberFormat="1" applyFont="1" applyFill="1" applyBorder="1" applyAlignment="1" applyProtection="1">
      <alignment horizontal="center" vertical="center" wrapText="1"/>
      <protection locked="0"/>
    </xf>
    <xf numFmtId="0" fontId="9" fillId="5" borderId="20" xfId="3" applyFont="1" applyFill="1" applyBorder="1" applyAlignment="1" applyProtection="1">
      <alignment horizontal="right" vertical="center"/>
      <protection locked="0"/>
    </xf>
    <xf numFmtId="0" fontId="12" fillId="0" borderId="0" xfId="3" applyFont="1" applyAlignment="1" applyProtection="1">
      <alignment horizontal="right"/>
      <protection locked="0"/>
    </xf>
    <xf numFmtId="0" fontId="12" fillId="0" borderId="0" xfId="3" applyFont="1" applyAlignment="1" applyProtection="1">
      <alignment horizontal="right" vertical="top"/>
      <protection locked="0"/>
    </xf>
    <xf numFmtId="0" fontId="9" fillId="5" borderId="20" xfId="3" applyFont="1" applyFill="1" applyBorder="1" applyAlignment="1" applyProtection="1">
      <alignment horizontal="left" vertical="center"/>
      <protection locked="0"/>
    </xf>
    <xf numFmtId="0" fontId="10" fillId="0" borderId="1" xfId="3" applyFont="1" applyBorder="1" applyAlignment="1" applyProtection="1">
      <alignment horizontal="center"/>
      <protection locked="0"/>
    </xf>
    <xf numFmtId="0" fontId="10" fillId="0" borderId="0" xfId="3" applyFont="1" applyProtection="1"/>
    <xf numFmtId="0" fontId="10" fillId="0" borderId="0" xfId="3" applyFont="1" applyAlignment="1" applyProtection="1">
      <alignment horizontal="center" vertical="center"/>
    </xf>
    <xf numFmtId="0" fontId="10" fillId="0" borderId="0" xfId="3" applyFont="1" applyAlignment="1" applyProtection="1">
      <alignment horizontal="left"/>
    </xf>
    <xf numFmtId="2" fontId="10" fillId="0" borderId="0" xfId="3" applyNumberFormat="1" applyFont="1" applyAlignment="1" applyProtection="1">
      <alignment horizontal="center" vertical="center"/>
    </xf>
    <xf numFmtId="2" fontId="9" fillId="0" borderId="0" xfId="3" applyNumberFormat="1" applyFont="1" applyAlignment="1" applyProtection="1">
      <alignment horizontal="center" vertical="center"/>
    </xf>
    <xf numFmtId="0" fontId="9" fillId="0" borderId="0" xfId="3" applyFont="1" applyProtection="1"/>
    <xf numFmtId="164" fontId="10" fillId="0" borderId="0" xfId="3" applyNumberFormat="1" applyFont="1" applyAlignment="1" applyProtection="1">
      <alignment horizontal="left"/>
    </xf>
    <xf numFmtId="0" fontId="10" fillId="0" borderId="0" xfId="3" applyFont="1" applyAlignment="1" applyProtection="1">
      <alignment horizontal="left" vertical="center"/>
    </xf>
    <xf numFmtId="0" fontId="9" fillId="0" borderId="0" xfId="3" applyFont="1" applyAlignment="1" applyProtection="1">
      <alignment vertical="center"/>
    </xf>
    <xf numFmtId="0" fontId="10" fillId="0" borderId="0" xfId="3" applyFont="1" applyAlignment="1" applyProtection="1">
      <alignment vertical="center"/>
    </xf>
    <xf numFmtId="0" fontId="10" fillId="0" borderId="18" xfId="3" applyFont="1" applyBorder="1" applyAlignment="1" applyProtection="1">
      <alignment horizontal="left"/>
    </xf>
    <xf numFmtId="14" fontId="10" fillId="0" borderId="0" xfId="3" applyNumberFormat="1" applyFont="1" applyProtection="1"/>
    <xf numFmtId="0" fontId="9" fillId="5" borderId="20" xfId="3" applyFont="1" applyFill="1" applyBorder="1" applyAlignment="1" applyProtection="1">
      <alignment vertical="center"/>
    </xf>
    <xf numFmtId="0" fontId="11" fillId="0" borderId="18" xfId="3" applyFont="1" applyBorder="1" applyProtection="1"/>
    <xf numFmtId="14" fontId="11" fillId="0" borderId="18" xfId="3" applyNumberFormat="1" applyFont="1" applyBorder="1" applyAlignment="1" applyProtection="1">
      <alignment horizontal="left"/>
    </xf>
    <xf numFmtId="14" fontId="11" fillId="0" borderId="0" xfId="3" applyNumberFormat="1" applyFont="1" applyAlignment="1" applyProtection="1">
      <alignment horizontal="left"/>
    </xf>
    <xf numFmtId="0" fontId="12" fillId="0" borderId="0" xfId="3" applyFont="1" applyAlignment="1" applyProtection="1">
      <alignment horizontal="right"/>
    </xf>
    <xf numFmtId="165" fontId="10" fillId="0" borderId="0" xfId="3" applyNumberFormat="1" applyFont="1" applyAlignment="1" applyProtection="1">
      <alignment horizontal="left"/>
    </xf>
    <xf numFmtId="165" fontId="10" fillId="0" borderId="0" xfId="3" applyNumberFormat="1" applyFont="1" applyAlignment="1" applyProtection="1">
      <alignment vertical="top"/>
    </xf>
    <xf numFmtId="0" fontId="9" fillId="5" borderId="20" xfId="3" applyFont="1" applyFill="1" applyBorder="1" applyAlignment="1" applyProtection="1">
      <alignment vertical="center"/>
      <protection locked="0"/>
    </xf>
    <xf numFmtId="0" fontId="5" fillId="0" borderId="0" xfId="0" applyFont="1" applyProtection="1"/>
    <xf numFmtId="0" fontId="4" fillId="0" borderId="0" xfId="2" applyFont="1" applyAlignment="1" applyProtection="1">
      <alignment horizontal="center"/>
    </xf>
    <xf numFmtId="0" fontId="7" fillId="0" borderId="0" xfId="0" applyFont="1" applyProtection="1"/>
    <xf numFmtId="0" fontId="19" fillId="0" borderId="0" xfId="0" applyFont="1" applyAlignment="1" applyProtection="1">
      <alignment horizontal="left" vertical="center"/>
    </xf>
    <xf numFmtId="0" fontId="8" fillId="0" borderId="0" xfId="0" applyFont="1" applyProtection="1"/>
    <xf numFmtId="0" fontId="13" fillId="0" borderId="0" xfId="0" applyFont="1" applyAlignment="1" applyProtection="1">
      <alignment wrapText="1"/>
    </xf>
    <xf numFmtId="0" fontId="22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left" wrapText="1"/>
    </xf>
    <xf numFmtId="0" fontId="23" fillId="0" borderId="0" xfId="0" applyFont="1" applyAlignment="1" applyProtection="1">
      <alignment horizontal="left" vertical="top" wrapText="1"/>
    </xf>
    <xf numFmtId="0" fontId="15" fillId="0" borderId="0" xfId="0" applyFont="1" applyProtection="1"/>
    <xf numFmtId="0" fontId="15" fillId="0" borderId="0" xfId="0" applyFont="1" applyAlignment="1" applyProtection="1">
      <alignment horizontal="center"/>
    </xf>
    <xf numFmtId="0" fontId="15" fillId="2" borderId="5" xfId="0" applyFont="1" applyFill="1" applyBorder="1" applyAlignment="1" applyProtection="1">
      <alignment horizontal="center" wrapText="1"/>
    </xf>
    <xf numFmtId="0" fontId="15" fillId="2" borderId="3" xfId="0" applyFont="1" applyFill="1" applyBorder="1" applyAlignment="1" applyProtection="1">
      <alignment horizontal="center" wrapText="1"/>
    </xf>
    <xf numFmtId="0" fontId="15" fillId="2" borderId="3" xfId="0" applyFont="1" applyFill="1" applyBorder="1" applyAlignment="1" applyProtection="1">
      <alignment horizontal="right"/>
    </xf>
    <xf numFmtId="0" fontId="26" fillId="0" borderId="0" xfId="0" applyFont="1" applyProtection="1"/>
    <xf numFmtId="0" fontId="15" fillId="0" borderId="2" xfId="0" applyFont="1" applyBorder="1" applyProtection="1"/>
    <xf numFmtId="0" fontId="13" fillId="0" borderId="2" xfId="0" applyFont="1" applyBorder="1" applyAlignment="1" applyProtection="1">
      <alignment horizontal="center" wrapText="1"/>
    </xf>
    <xf numFmtId="0" fontId="13" fillId="0" borderId="0" xfId="0" applyFont="1" applyAlignment="1" applyProtection="1">
      <alignment horizontal="center" wrapText="1"/>
    </xf>
    <xf numFmtId="0" fontId="13" fillId="0" borderId="0" xfId="0" applyFont="1" applyProtection="1"/>
    <xf numFmtId="44" fontId="10" fillId="0" borderId="2" xfId="1" applyFont="1" applyBorder="1" applyProtection="1"/>
    <xf numFmtId="0" fontId="6" fillId="0" borderId="0" xfId="0" applyFont="1" applyProtection="1"/>
    <xf numFmtId="0" fontId="19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left" vertical="top" indent="1"/>
      <protection locked="0"/>
    </xf>
    <xf numFmtId="0" fontId="10" fillId="0" borderId="0" xfId="0" applyFont="1" applyAlignment="1" applyProtection="1">
      <alignment horizontal="left" indent="1"/>
      <protection locked="0"/>
    </xf>
    <xf numFmtId="0" fontId="9" fillId="0" borderId="0" xfId="0" applyFont="1" applyAlignment="1" applyProtection="1">
      <alignment horizontal="left" indent="1"/>
      <protection locked="0"/>
    </xf>
    <xf numFmtId="0" fontId="15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 indent="3"/>
      <protection locked="0"/>
    </xf>
    <xf numFmtId="0" fontId="10" fillId="0" borderId="0" xfId="0" applyFont="1" applyAlignment="1" applyProtection="1">
      <alignment horizontal="left" indent="4"/>
      <protection locked="0"/>
    </xf>
    <xf numFmtId="0" fontId="15" fillId="2" borderId="3" xfId="0" applyFont="1" applyFill="1" applyBorder="1" applyAlignment="1" applyProtection="1">
      <alignment horizontal="right"/>
      <protection locked="0"/>
    </xf>
    <xf numFmtId="44" fontId="15" fillId="2" borderId="4" xfId="1" applyFont="1" applyFill="1" applyBorder="1" applyAlignment="1" applyProtection="1">
      <protection locked="0"/>
    </xf>
    <xf numFmtId="0" fontId="15" fillId="0" borderId="2" xfId="0" applyFont="1" applyBorder="1" applyProtection="1">
      <protection locked="0"/>
    </xf>
    <xf numFmtId="0" fontId="9" fillId="0" borderId="2" xfId="0" applyFont="1" applyBorder="1" applyAlignment="1" applyProtection="1">
      <alignment horizontal="center" wrapText="1"/>
      <protection locked="0"/>
    </xf>
    <xf numFmtId="0" fontId="12" fillId="0" borderId="7" xfId="0" applyFont="1" applyBorder="1" applyAlignment="1" applyProtection="1">
      <alignment horizontal="right"/>
      <protection locked="0"/>
    </xf>
    <xf numFmtId="0" fontId="12" fillId="0" borderId="11" xfId="0" applyFont="1" applyBorder="1" applyAlignment="1" applyProtection="1">
      <alignment horizontal="right"/>
      <protection locked="0"/>
    </xf>
    <xf numFmtId="0" fontId="12" fillId="0" borderId="16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wrapText="1"/>
      <protection locked="0"/>
    </xf>
    <xf numFmtId="0" fontId="12" fillId="0" borderId="0" xfId="0" applyFont="1" applyAlignment="1" applyProtection="1">
      <alignment horizontal="right"/>
      <protection locked="0"/>
    </xf>
    <xf numFmtId="0" fontId="12" fillId="0" borderId="9" xfId="0" applyFont="1" applyBorder="1" applyAlignment="1" applyProtection="1">
      <alignment horizontal="right"/>
      <protection locked="0"/>
    </xf>
    <xf numFmtId="0" fontId="21" fillId="6" borderId="11" xfId="0" applyFont="1" applyFill="1" applyBorder="1" applyAlignment="1" applyProtection="1">
      <alignment horizontal="center" vertical="center" wrapText="1"/>
      <protection locked="0"/>
    </xf>
    <xf numFmtId="0" fontId="21" fillId="6" borderId="14" xfId="0" applyFont="1" applyFill="1" applyBorder="1" applyAlignment="1" applyProtection="1">
      <alignment horizontal="center" vertical="center" wrapText="1"/>
      <protection locked="0"/>
    </xf>
    <xf numFmtId="44" fontId="13" fillId="4" borderId="2" xfId="0" applyNumberFormat="1" applyFont="1" applyFill="1" applyBorder="1" applyAlignment="1" applyProtection="1">
      <alignment horizontal="center" vertical="center"/>
      <protection locked="0"/>
    </xf>
    <xf numFmtId="44" fontId="15" fillId="2" borderId="2" xfId="0" applyNumberFormat="1" applyFont="1" applyFill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inden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0" applyFont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top" wrapText="1"/>
    </xf>
    <xf numFmtId="0" fontId="20" fillId="0" borderId="2" xfId="2" applyFont="1" applyBorder="1" applyAlignment="1" applyProtection="1">
      <alignment horizontal="right"/>
    </xf>
    <xf numFmtId="44" fontId="9" fillId="4" borderId="2" xfId="0" applyNumberFormat="1" applyFont="1" applyFill="1" applyBorder="1" applyAlignment="1" applyProtection="1">
      <alignment horizontal="center" vertical="center"/>
      <protection locked="0"/>
    </xf>
    <xf numFmtId="44" fontId="9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44" fontId="9" fillId="3" borderId="2" xfId="0" applyNumberFormat="1" applyFont="1" applyFill="1" applyBorder="1" applyAlignment="1" applyProtection="1">
      <alignment vertical="center"/>
      <protection locked="0"/>
    </xf>
    <xf numFmtId="0" fontId="15" fillId="3" borderId="1" xfId="2" applyFont="1" applyFill="1" applyBorder="1" applyAlignment="1" applyProtection="1">
      <alignment horizontal="center" vertical="center"/>
      <protection locked="0"/>
    </xf>
    <xf numFmtId="0" fontId="15" fillId="3" borderId="6" xfId="2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 vertical="top"/>
      <protection locked="0"/>
    </xf>
    <xf numFmtId="0" fontId="22" fillId="0" borderId="0" xfId="0" applyFont="1" applyProtection="1">
      <protection locked="0"/>
    </xf>
    <xf numFmtId="0" fontId="15" fillId="3" borderId="1" xfId="2" applyFont="1" applyFill="1" applyBorder="1" applyAlignment="1" applyProtection="1">
      <alignment horizontal="center" vertical="center"/>
    </xf>
    <xf numFmtId="0" fontId="22" fillId="0" borderId="0" xfId="0" applyFont="1" applyProtection="1">
      <protection locked="0"/>
    </xf>
    <xf numFmtId="165" fontId="10" fillId="5" borderId="20" xfId="3" applyNumberFormat="1" applyFont="1" applyFill="1" applyBorder="1" applyAlignment="1" applyProtection="1">
      <alignment horizontal="center" vertical="center"/>
      <protection locked="0"/>
    </xf>
    <xf numFmtId="165" fontId="10" fillId="5" borderId="21" xfId="3" applyNumberFormat="1" applyFont="1" applyFill="1" applyBorder="1" applyAlignment="1" applyProtection="1">
      <alignment horizontal="center" vertical="center"/>
      <protection locked="0"/>
    </xf>
    <xf numFmtId="165" fontId="10" fillId="5" borderId="22" xfId="3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Protection="1"/>
    <xf numFmtId="0" fontId="10" fillId="7" borderId="0" xfId="0" applyFont="1" applyFill="1" applyProtection="1">
      <protection locked="0"/>
    </xf>
  </cellXfs>
  <cellStyles count="6">
    <cellStyle name="Currency" xfId="1" builtinId="4"/>
    <cellStyle name="Currency 2" xfId="4" xr:uid="{9E4BE660-0FBB-48B4-8F31-731B1EE15D9D}"/>
    <cellStyle name="Normal" xfId="0" builtinId="0"/>
    <cellStyle name="Normal 2" xfId="2" xr:uid="{F4D3B99A-AB45-4484-92CC-B105D55C429D}"/>
    <cellStyle name="Normal 3" xfId="3" xr:uid="{DCCA89A8-350D-4708-A993-FB0A677DC5A8}"/>
    <cellStyle name="Percent" xfId="5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1A46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107950</xdr:colOff>
          <xdr:row>21</xdr:row>
          <xdr:rowOff>31750</xdr:rowOff>
        </xdr:from>
        <xdr:to>
          <xdr:col>2</xdr:col>
          <xdr:colOff>895350</xdr:colOff>
          <xdr:row>22</xdr:row>
          <xdr:rowOff>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641350</xdr:colOff>
          <xdr:row>21</xdr:row>
          <xdr:rowOff>31750</xdr:rowOff>
        </xdr:from>
        <xdr:to>
          <xdr:col>2</xdr:col>
          <xdr:colOff>1358900</xdr:colOff>
          <xdr:row>22</xdr:row>
          <xdr:rowOff>0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10B84-F074-43EE-A648-1FB6BAFF1934}">
  <sheetPr>
    <tabColor theme="4" tint="0.79998168889431442"/>
    <pageSetUpPr fitToPage="1"/>
  </sheetPr>
  <dimension ref="B2:J65"/>
  <sheetViews>
    <sheetView showGridLines="0" tabSelected="1" topLeftCell="A29" zoomScaleNormal="100" zoomScaleSheetLayoutView="55" zoomScalePageLayoutView="50" workbookViewId="0">
      <selection activeCell="C49" sqref="C49:D49"/>
    </sheetView>
  </sheetViews>
  <sheetFormatPr defaultColWidth="8.54296875" defaultRowHeight="15" x14ac:dyDescent="0.3"/>
  <cols>
    <col min="1" max="1" width="3.7265625" style="3" customWidth="1"/>
    <col min="2" max="2" width="25.54296875" style="3" customWidth="1"/>
    <col min="3" max="3" width="31.453125" style="3" customWidth="1"/>
    <col min="4" max="4" width="30.26953125" style="3" customWidth="1"/>
    <col min="5" max="5" width="28.54296875" style="3" customWidth="1"/>
    <col min="6" max="16384" width="8.54296875" style="3"/>
  </cols>
  <sheetData>
    <row r="2" spans="2:5" s="2" customFormat="1" ht="19.899999999999999" customHeight="1" x14ac:dyDescent="0.45">
      <c r="B2" s="104" t="s">
        <v>0</v>
      </c>
    </row>
    <row r="3" spans="2:5" s="2" customFormat="1" ht="24" customHeight="1" x14ac:dyDescent="0.45">
      <c r="B3" s="104" t="s">
        <v>1</v>
      </c>
      <c r="E3" s="1"/>
    </row>
    <row r="4" spans="2:5" s="4" customFormat="1" ht="4.1500000000000004" customHeight="1" thickBot="1" x14ac:dyDescent="0.45">
      <c r="C4" s="10"/>
      <c r="D4" s="10"/>
      <c r="E4" s="10"/>
    </row>
    <row r="5" spans="2:5" s="11" customFormat="1" x14ac:dyDescent="0.3">
      <c r="B5" s="167" t="s">
        <v>2</v>
      </c>
      <c r="C5" s="14"/>
      <c r="D5" s="172" t="s">
        <v>3</v>
      </c>
      <c r="E5" s="15"/>
    </row>
    <row r="6" spans="2:5" s="11" customFormat="1" x14ac:dyDescent="0.3">
      <c r="B6" s="168" t="s">
        <v>4</v>
      </c>
      <c r="C6" s="17"/>
      <c r="D6" s="171" t="s">
        <v>5</v>
      </c>
      <c r="E6" s="19"/>
    </row>
    <row r="7" spans="2:5" s="11" customFormat="1" x14ac:dyDescent="0.3">
      <c r="B7" s="168" t="s">
        <v>6</v>
      </c>
      <c r="C7" s="17"/>
      <c r="D7" s="171" t="s">
        <v>7</v>
      </c>
      <c r="E7" s="20"/>
    </row>
    <row r="8" spans="2:5" s="11" customFormat="1" x14ac:dyDescent="0.3">
      <c r="B8" s="16"/>
      <c r="C8" s="17"/>
      <c r="D8" s="171" t="s">
        <v>8</v>
      </c>
      <c r="E8" s="20"/>
    </row>
    <row r="9" spans="2:5" s="12" customFormat="1" x14ac:dyDescent="0.3">
      <c r="B9" s="168" t="s">
        <v>9</v>
      </c>
      <c r="C9" s="21"/>
      <c r="D9" s="170" t="s">
        <v>10</v>
      </c>
      <c r="E9" s="20"/>
    </row>
    <row r="10" spans="2:5" s="12" customFormat="1" ht="16.399999999999999" customHeight="1" x14ac:dyDescent="0.3">
      <c r="B10" s="168" t="s">
        <v>11</v>
      </c>
      <c r="C10" s="21"/>
      <c r="D10" s="170" t="s">
        <v>12</v>
      </c>
      <c r="E10" s="20"/>
    </row>
    <row r="11" spans="2:5" s="12" customFormat="1" ht="16.399999999999999" customHeight="1" x14ac:dyDescent="0.3">
      <c r="B11" s="168" t="s">
        <v>13</v>
      </c>
      <c r="C11" s="21"/>
      <c r="D11" s="170" t="s">
        <v>14</v>
      </c>
      <c r="E11" s="43"/>
    </row>
    <row r="12" spans="2:5" s="12" customFormat="1" ht="19.399999999999999" customHeight="1" thickBot="1" x14ac:dyDescent="0.35">
      <c r="B12" s="22"/>
      <c r="C12" s="23"/>
      <c r="D12" s="169" t="s">
        <v>15</v>
      </c>
      <c r="E12" s="177" t="str">
        <f>IF(AND(E10&lt;=E8,E10&lt;&gt;""),"Yes","No")</f>
        <v>No</v>
      </c>
    </row>
    <row r="13" spans="2:5" s="12" customFormat="1" ht="6" customHeight="1" x14ac:dyDescent="0.3">
      <c r="B13" s="24"/>
      <c r="C13" s="18"/>
      <c r="D13" s="18"/>
      <c r="E13" s="25"/>
    </row>
    <row r="14" spans="2:5" s="12" customFormat="1" ht="15.65" customHeight="1" x14ac:dyDescent="0.35">
      <c r="B14" s="154" t="s">
        <v>16</v>
      </c>
      <c r="C14" s="26"/>
      <c r="D14" s="26"/>
      <c r="E14" s="26"/>
    </row>
    <row r="15" spans="2:5" s="12" customFormat="1" ht="28" x14ac:dyDescent="0.35">
      <c r="B15" s="173" t="s">
        <v>17</v>
      </c>
      <c r="C15" s="174" t="s">
        <v>18</v>
      </c>
      <c r="D15" s="174" t="s">
        <v>19</v>
      </c>
      <c r="E15" s="174" t="s">
        <v>20</v>
      </c>
    </row>
    <row r="16" spans="2:5" s="12" customFormat="1" ht="18" customHeight="1" x14ac:dyDescent="0.35">
      <c r="B16" s="184" t="s">
        <v>21</v>
      </c>
      <c r="C16" s="175">
        <f>SUMIF(Expenditures!$C$23:$C$122,"Activity",Expenditures!$I$23:$I$122)</f>
        <v>0</v>
      </c>
      <c r="D16" s="175">
        <f>SUMIF(Expenditures!$C$23:$C$122,"Activity",Expenditures!$K$23:$K$122)</f>
        <v>0</v>
      </c>
      <c r="E16" s="175">
        <f>C16+D16</f>
        <v>0</v>
      </c>
    </row>
    <row r="17" spans="2:5" ht="29.25" customHeight="1" x14ac:dyDescent="0.3">
      <c r="B17" s="185" t="s">
        <v>22</v>
      </c>
      <c r="C17" s="175">
        <f>SUMIF(Expenditures!$C$23:$C$122,"General Admin",Expenditures!$I$23:$I$122)</f>
        <v>0</v>
      </c>
      <c r="D17" s="175">
        <f>SUMIF(Expenditures!$C$23:$C$122,"General Admin",Expenditures!$K$23:$K$122)</f>
        <v>0</v>
      </c>
      <c r="E17" s="175">
        <f t="shared" ref="E17:E18" si="0">C17+D17</f>
        <v>0</v>
      </c>
    </row>
    <row r="18" spans="2:5" ht="17.649999999999999" customHeight="1" x14ac:dyDescent="0.3">
      <c r="B18" s="184" t="s">
        <v>23</v>
      </c>
      <c r="C18" s="175">
        <f>SUMIF(Expenditures!$C$23:$C$122,"Activity Delivery",Expenditures!$I$23:$I$122)</f>
        <v>0</v>
      </c>
      <c r="D18" s="175">
        <f>SUMIF(Expenditures!$C$23:$C$122,"Activity Delivery",Expenditures!$K$23:$K$122)</f>
        <v>0</v>
      </c>
      <c r="E18" s="175">
        <f t="shared" si="0"/>
        <v>0</v>
      </c>
    </row>
    <row r="19" spans="2:5" ht="4.1500000000000004" customHeight="1" x14ac:dyDescent="0.3">
      <c r="B19" s="28"/>
      <c r="C19" s="183"/>
      <c r="D19" s="183"/>
      <c r="E19" s="183"/>
    </row>
    <row r="20" spans="2:5" ht="17.149999999999999" customHeight="1" x14ac:dyDescent="0.3">
      <c r="B20" s="186" t="s">
        <v>24</v>
      </c>
      <c r="C20" s="176">
        <f>SUM(C16:C18)</f>
        <v>0</v>
      </c>
      <c r="D20" s="176">
        <f>SUM(D16:D18)</f>
        <v>0</v>
      </c>
      <c r="E20" s="176">
        <f>SUM(E16:E18)</f>
        <v>0</v>
      </c>
    </row>
    <row r="21" spans="2:5" ht="4.1500000000000004" customHeight="1" x14ac:dyDescent="0.3">
      <c r="B21" s="28"/>
      <c r="C21" s="28"/>
      <c r="D21" s="27"/>
      <c r="E21" s="27"/>
    </row>
    <row r="22" spans="2:5" ht="40.9" customHeight="1" x14ac:dyDescent="0.3">
      <c r="B22" s="185" t="s">
        <v>25</v>
      </c>
      <c r="C22" s="187"/>
      <c r="D22" s="27"/>
      <c r="E22" s="27"/>
    </row>
    <row r="23" spans="2:5" ht="6" customHeight="1" x14ac:dyDescent="0.3">
      <c r="B23" s="27"/>
      <c r="C23" s="29"/>
      <c r="D23" s="30"/>
      <c r="E23" s="30"/>
    </row>
    <row r="24" spans="2:5" ht="15.75" customHeight="1" x14ac:dyDescent="0.3">
      <c r="B24" s="160" t="s">
        <v>26</v>
      </c>
      <c r="C24" s="31"/>
      <c r="D24" s="31"/>
      <c r="E24" s="31"/>
    </row>
    <row r="25" spans="2:5" ht="14.15" customHeight="1" x14ac:dyDescent="0.3">
      <c r="B25" s="178" t="s">
        <v>27</v>
      </c>
      <c r="C25" s="31"/>
      <c r="D25" s="31"/>
      <c r="E25" s="32"/>
    </row>
    <row r="26" spans="2:5" ht="14.15" customHeight="1" x14ac:dyDescent="0.3">
      <c r="B26" s="178" t="s">
        <v>28</v>
      </c>
      <c r="C26" s="31"/>
      <c r="D26" s="31"/>
      <c r="E26" s="32"/>
    </row>
    <row r="27" spans="2:5" ht="14.15" customHeight="1" x14ac:dyDescent="0.3">
      <c r="B27" s="178" t="s">
        <v>29</v>
      </c>
      <c r="C27" s="31"/>
      <c r="D27" s="31"/>
      <c r="E27" s="32"/>
    </row>
    <row r="28" spans="2:5" ht="14.15" customHeight="1" x14ac:dyDescent="0.3">
      <c r="B28" s="178" t="s">
        <v>30</v>
      </c>
      <c r="C28" s="31"/>
      <c r="D28" s="31"/>
      <c r="E28" s="32"/>
    </row>
    <row r="29" spans="2:5" ht="6" customHeight="1" x14ac:dyDescent="0.3">
      <c r="B29" s="27"/>
      <c r="C29" s="27"/>
      <c r="D29" s="27"/>
      <c r="E29" s="27"/>
    </row>
    <row r="30" spans="2:5" ht="14.15" customHeight="1" x14ac:dyDescent="0.3">
      <c r="B30" s="179" t="s">
        <v>31</v>
      </c>
      <c r="C30" s="179"/>
      <c r="D30" s="179"/>
      <c r="E30" s="179"/>
    </row>
    <row r="31" spans="2:5" ht="14.15" customHeight="1" x14ac:dyDescent="0.3">
      <c r="B31" s="180" t="s">
        <v>32</v>
      </c>
      <c r="C31" s="180"/>
      <c r="D31" s="180"/>
      <c r="E31" s="180"/>
    </row>
    <row r="32" spans="2:5" ht="14.15" customHeight="1" x14ac:dyDescent="0.3">
      <c r="B32" s="180" t="s">
        <v>33</v>
      </c>
      <c r="C32" s="180"/>
      <c r="D32" s="180"/>
      <c r="E32" s="180"/>
    </row>
    <row r="33" spans="2:10" ht="14.15" customHeight="1" x14ac:dyDescent="0.3">
      <c r="B33" s="180" t="s">
        <v>34</v>
      </c>
      <c r="C33" s="180"/>
      <c r="D33" s="180"/>
      <c r="E33" s="180"/>
    </row>
    <row r="34" spans="2:10" ht="14.15" customHeight="1" x14ac:dyDescent="0.3">
      <c r="B34" s="180" t="s">
        <v>35</v>
      </c>
      <c r="C34" s="180"/>
      <c r="D34" s="180"/>
      <c r="E34" s="180"/>
    </row>
    <row r="35" spans="2:10" ht="14.15" customHeight="1" x14ac:dyDescent="0.3">
      <c r="B35" s="180" t="s">
        <v>36</v>
      </c>
      <c r="C35" s="180"/>
      <c r="D35" s="180"/>
      <c r="E35" s="180"/>
    </row>
    <row r="36" spans="2:10" ht="14.15" customHeight="1" x14ac:dyDescent="0.3">
      <c r="B36" s="180" t="s">
        <v>37</v>
      </c>
      <c r="C36" s="180"/>
      <c r="D36" s="180"/>
      <c r="E36" s="180"/>
    </row>
    <row r="37" spans="2:10" ht="14.15" customHeight="1" x14ac:dyDescent="0.3">
      <c r="B37" s="180" t="s">
        <v>38</v>
      </c>
      <c r="C37" s="180"/>
      <c r="D37" s="180"/>
      <c r="E37" s="180"/>
    </row>
    <row r="38" spans="2:10" ht="14.15" customHeight="1" x14ac:dyDescent="0.3">
      <c r="B38" s="180" t="s">
        <v>39</v>
      </c>
      <c r="C38" s="180"/>
      <c r="D38" s="180"/>
      <c r="E38" s="180"/>
    </row>
    <row r="39" spans="2:10" ht="14.15" customHeight="1" x14ac:dyDescent="0.3">
      <c r="B39" s="180" t="s">
        <v>40</v>
      </c>
      <c r="C39" s="180"/>
      <c r="D39" s="180"/>
      <c r="E39" s="180"/>
    </row>
    <row r="40" spans="2:10" ht="14.15" customHeight="1" x14ac:dyDescent="0.3">
      <c r="B40" s="180" t="s">
        <v>41</v>
      </c>
      <c r="C40" s="180"/>
      <c r="D40" s="180"/>
      <c r="E40" s="180"/>
    </row>
    <row r="41" spans="2:10" ht="14.15" customHeight="1" x14ac:dyDescent="0.3">
      <c r="B41" s="180" t="s">
        <v>42</v>
      </c>
      <c r="C41" s="180"/>
      <c r="D41" s="180"/>
      <c r="E41" s="180"/>
    </row>
    <row r="42" spans="2:10" ht="14.15" customHeight="1" x14ac:dyDescent="0.3">
      <c r="B42" s="180" t="s">
        <v>43</v>
      </c>
      <c r="C42" s="180"/>
      <c r="D42" s="180"/>
      <c r="E42" s="180"/>
    </row>
    <row r="43" spans="2:10" ht="14.15" customHeight="1" x14ac:dyDescent="0.3">
      <c r="B43" s="180" t="s">
        <v>44</v>
      </c>
      <c r="C43" s="180"/>
      <c r="D43" s="180"/>
      <c r="E43" s="182"/>
    </row>
    <row r="44" spans="2:10" ht="14.15" customHeight="1" x14ac:dyDescent="0.3">
      <c r="B44" s="180" t="s">
        <v>45</v>
      </c>
      <c r="C44" s="180"/>
      <c r="D44" s="180"/>
      <c r="E44" s="182"/>
    </row>
    <row r="45" spans="2:10" ht="6.4" customHeight="1" x14ac:dyDescent="0.3">
      <c r="B45" s="24"/>
      <c r="C45" s="24"/>
      <c r="D45" s="24"/>
      <c r="E45" s="24"/>
      <c r="J45" s="13"/>
    </row>
    <row r="46" spans="2:10" x14ac:dyDescent="0.3">
      <c r="B46" s="27"/>
      <c r="C46" s="181" t="s">
        <v>46</v>
      </c>
      <c r="D46" s="33"/>
      <c r="E46" s="181" t="s">
        <v>47</v>
      </c>
      <c r="I46" s="13"/>
    </row>
    <row r="47" spans="2:10" ht="18" customHeight="1" x14ac:dyDescent="0.3">
      <c r="B47" s="188"/>
      <c r="C47" s="188"/>
      <c r="D47" s="189"/>
      <c r="E47" s="34"/>
    </row>
    <row r="48" spans="2:10" ht="27" customHeight="1" x14ac:dyDescent="0.3">
      <c r="B48" s="27"/>
      <c r="C48" s="181" t="s">
        <v>48</v>
      </c>
      <c r="D48" s="32"/>
      <c r="E48" s="181" t="s">
        <v>49</v>
      </c>
    </row>
    <row r="49" spans="2:6" ht="58.9" customHeight="1" x14ac:dyDescent="0.3">
      <c r="B49" s="194"/>
      <c r="C49" s="188" t="s">
        <v>132</v>
      </c>
      <c r="D49" s="189"/>
      <c r="E49" s="35"/>
    </row>
    <row r="50" spans="2:6" ht="6" customHeight="1" x14ac:dyDescent="0.3">
      <c r="B50" s="27"/>
      <c r="C50" s="27"/>
      <c r="D50" s="27"/>
      <c r="E50" s="27"/>
    </row>
    <row r="51" spans="2:6" ht="15" customHeight="1" x14ac:dyDescent="0.3">
      <c r="B51" s="190" t="s">
        <v>50</v>
      </c>
      <c r="C51" s="190"/>
      <c r="D51" s="36"/>
      <c r="E51" s="36"/>
    </row>
    <row r="52" spans="2:6" ht="15" customHeight="1" x14ac:dyDescent="0.3">
      <c r="B52" s="191" t="s">
        <v>51</v>
      </c>
      <c r="C52" s="191"/>
      <c r="D52" s="191"/>
      <c r="E52" s="191"/>
    </row>
    <row r="53" spans="2:6" ht="15" customHeight="1" x14ac:dyDescent="0.3">
      <c r="B53" s="192" t="s">
        <v>52</v>
      </c>
      <c r="C53" s="192"/>
      <c r="D53" s="192"/>
      <c r="E53" s="192"/>
      <c r="F53" s="192"/>
    </row>
    <row r="54" spans="2:6" ht="15" customHeight="1" x14ac:dyDescent="0.3">
      <c r="B54" s="192" t="s">
        <v>53</v>
      </c>
      <c r="C54" s="192"/>
      <c r="D54" s="192"/>
      <c r="E54" s="192"/>
    </row>
    <row r="55" spans="2:6" ht="15" customHeight="1" x14ac:dyDescent="0.3">
      <c r="B55" s="192" t="s">
        <v>54</v>
      </c>
      <c r="C55" s="192"/>
      <c r="D55" s="192"/>
      <c r="E55" s="37"/>
    </row>
    <row r="56" spans="2:6" ht="15" customHeight="1" x14ac:dyDescent="0.3">
      <c r="B56" s="192" t="s">
        <v>55</v>
      </c>
      <c r="C56" s="192"/>
      <c r="D56" s="192"/>
      <c r="E56" s="37"/>
    </row>
    <row r="57" spans="2:6" ht="12" customHeight="1" x14ac:dyDescent="0.3">
      <c r="B57" s="192" t="s">
        <v>56</v>
      </c>
      <c r="C57" s="192"/>
      <c r="D57" s="192"/>
      <c r="E57" s="192"/>
    </row>
    <row r="58" spans="2:6" ht="14.15" customHeight="1" x14ac:dyDescent="0.3">
      <c r="B58" s="193" t="s">
        <v>57</v>
      </c>
      <c r="C58" s="193"/>
      <c r="D58" s="37"/>
      <c r="E58" s="37"/>
    </row>
    <row r="59" spans="2:6" ht="14.15" customHeight="1" x14ac:dyDescent="0.3">
      <c r="B59" s="193" t="s">
        <v>58</v>
      </c>
      <c r="C59" s="193"/>
      <c r="D59" s="37"/>
      <c r="E59" s="37"/>
    </row>
    <row r="60" spans="2:6" ht="14.15" customHeight="1" x14ac:dyDescent="0.3">
      <c r="B60" s="193" t="s">
        <v>59</v>
      </c>
      <c r="C60" s="193"/>
      <c r="D60" s="37"/>
      <c r="E60" s="37"/>
    </row>
    <row r="61" spans="2:6" ht="14.15" customHeight="1" x14ac:dyDescent="0.3">
      <c r="B61" s="195" t="s">
        <v>60</v>
      </c>
      <c r="C61" s="199"/>
      <c r="D61" s="199"/>
      <c r="E61" s="37"/>
    </row>
    <row r="62" spans="2:6" x14ac:dyDescent="0.3">
      <c r="B62" s="38" t="s">
        <v>61</v>
      </c>
      <c r="C62" s="37"/>
      <c r="D62" s="37"/>
      <c r="E62" s="37"/>
    </row>
    <row r="63" spans="2:6" ht="15" customHeight="1" x14ac:dyDescent="0.3">
      <c r="B63" s="39"/>
      <c r="C63" s="37"/>
      <c r="D63" s="37"/>
      <c r="E63" s="37"/>
    </row>
    <row r="64" spans="2:6" s="5" customFormat="1" x14ac:dyDescent="0.3">
      <c r="B64" s="40"/>
      <c r="C64" s="40"/>
      <c r="D64" s="40"/>
      <c r="E64" s="40"/>
    </row>
    <row r="65" spans="2:5" s="5" customFormat="1" x14ac:dyDescent="0.3">
      <c r="B65" s="40"/>
      <c r="C65" s="40"/>
      <c r="D65" s="40"/>
      <c r="E65" s="40"/>
    </row>
  </sheetData>
  <sheetProtection algorithmName="SHA-512" hashValue="5zQMBJJN6jtC2tighTMGpeQJvOKEB6n6oknim6G4NeF+DrfaWSrERT7y6yifO/5ROKmA/C8uYS9D+1xLNm8OKg==" saltValue="o/bifwlvPomOgKvFKAhOFw==" spinCount="100000" sheet="1" selectLockedCells="1"/>
  <mergeCells count="27">
    <mergeCell ref="B59:C59"/>
    <mergeCell ref="B60:C60"/>
    <mergeCell ref="C49:D49"/>
    <mergeCell ref="B47:D47"/>
    <mergeCell ref="B53:F53"/>
    <mergeCell ref="B54:E54"/>
    <mergeCell ref="B55:D55"/>
    <mergeCell ref="B56:D56"/>
    <mergeCell ref="B57:E57"/>
    <mergeCell ref="B58:C58"/>
    <mergeCell ref="B41:E41"/>
    <mergeCell ref="B42:E42"/>
    <mergeCell ref="B43:D43"/>
    <mergeCell ref="B44:D44"/>
    <mergeCell ref="B51:C51"/>
    <mergeCell ref="B52:E52"/>
    <mergeCell ref="B35:E35"/>
    <mergeCell ref="B36:E36"/>
    <mergeCell ref="B37:E37"/>
    <mergeCell ref="B38:E38"/>
    <mergeCell ref="B39:E39"/>
    <mergeCell ref="B40:E40"/>
    <mergeCell ref="B30:E30"/>
    <mergeCell ref="B31:E31"/>
    <mergeCell ref="B32:E32"/>
    <mergeCell ref="B33:E33"/>
    <mergeCell ref="B34:E34"/>
  </mergeCells>
  <conditionalFormatting sqref="E12:E13">
    <cfRule type="cellIs" dxfId="2" priority="1" operator="equal">
      <formula>"Yes"</formula>
    </cfRule>
    <cfRule type="cellIs" dxfId="1" priority="2" operator="equal">
      <formula>"No"</formula>
    </cfRule>
  </conditionalFormatting>
  <dataValidations count="30">
    <dataValidation type="date" allowBlank="1" showInputMessage="1" showErrorMessage="1" promptTitle="Reporting Period End Date" prompt="Reporting Period End Date" sqref="E10" xr:uid="{9471D8FD-BBEE-4307-848F-57020D1A9CB5}">
      <formula1>36526</formula1>
      <formula2>51136</formula2>
    </dataValidation>
    <dataValidation type="date" allowBlank="1" showInputMessage="1" showErrorMessage="1" promptTitle="Date" prompt="Date" sqref="E49" xr:uid="{F5082D59-8787-483E-831A-5AE01B75618B}">
      <formula1>36161</formula1>
      <formula2>51136</formula2>
    </dataValidation>
    <dataValidation type="list" allowBlank="1" showInputMessage="1" showErrorMessage="1" promptTitle="Select from the dropdown menu" prompt="Select from the dropdown menu" sqref="C11" xr:uid="{94D3CFD5-94D9-4C17-91DC-37C11E230B52}">
      <formula1>"De Minimis, Cost Allocation Plan, Indirect Cost Rate, N/A"</formula1>
    </dataValidation>
    <dataValidation type="custom" allowBlank="1" showInputMessage="1" showErrorMessage="1" errorTitle="Read only" error="This cell is read only" sqref="B2:B3 B5 B6 B7 B9 B11 B10 D12 D11 D10 D9 D8 D7 D6 D5 B14 B15 C15 D15 E15 C22 E16 E17:E18" xr:uid="{BAF76E0F-3C77-402F-AAFD-B620DD5A74CD}">
      <formula1>"""=1=1"""</formula1>
    </dataValidation>
    <dataValidation type="custom" allowBlank="1" showInputMessage="1" showErrorMessage="1" errorTitle="Read only" error="This cell is read only" sqref="B16:B22" xr:uid="{BF4DB340-5FE3-4813-8F9A-5B7D564928E4}">
      <formula1>"""=1=1"""</formula1>
    </dataValidation>
    <dataValidation allowBlank="1" showInputMessage="1" showErrorMessage="1" promptTitle="Activity" prompt="Enter Activity $ amount of the Direct Cost Amount Reported this period" sqref="C16" xr:uid="{91DD0398-932D-4EC2-A4DE-FE8D1F0B944A}"/>
    <dataValidation allowBlank="1" showInputMessage="1" showErrorMessage="1" promptTitle="General Admin" prompt="Enter General Aministration $ amount of the Direct Cost Amount Reported this period" sqref="C17" xr:uid="{571E9BD0-43F3-4B35-BCE4-8A2A564A14BB}"/>
    <dataValidation allowBlank="1" showInputMessage="1" showErrorMessage="1" promptTitle="Subrecipient" prompt="Subrecipient" sqref="C5" xr:uid="{B47A4D8B-5410-452F-B7FB-D20727139013}"/>
    <dataValidation allowBlank="1" showInputMessage="1" showErrorMessage="1" promptTitle="Project Name" prompt="Project Name" sqref="C6" xr:uid="{D7B0FE74-B334-4FD0-A5BD-12814232DCF7}"/>
    <dataValidation allowBlank="1" showInputMessage="1" showErrorMessage="1" promptTitle="Subrecipient Address" prompt="Subrecipient Address" sqref="C7 C8" xr:uid="{F518454A-DE5A-4A8E-A8EA-197E4DF763B3}"/>
    <dataValidation allowBlank="1" showInputMessage="1" showErrorMessage="1" promptTitle="Subrecipient TIN" prompt="Subrecipient TIN" sqref="C9" xr:uid="{CCE868BD-083E-4363-AEA8-9084E92BBA0B}"/>
    <dataValidation allowBlank="1" showInputMessage="1" showErrorMessage="1" promptTitle="Subrecipient Invoice #" prompt="Subrecipient Invoice #" sqref="C10" xr:uid="{D60170AB-2A46-47C5-8614-7209FE426980}"/>
    <dataValidation allowBlank="1" showInputMessage="1" showErrorMessage="1" promptTitle="HCD Contract #" prompt="HCD Contract #" sqref="E5" xr:uid="{0113F4A2-51DC-4DC6-8836-3E5A55C3A270}"/>
    <dataValidation allowBlank="1" showInputMessage="1" showErrorMessage="1" promptTitle="Amendment #" prompt="Amendment #" sqref="E6" xr:uid="{42DBCEAD-F2C6-4C4F-AAB7-316AF573B145}"/>
    <dataValidation type="date" allowBlank="1" showInputMessage="1" showErrorMessage="1" promptTitle="Agreement Start Date" prompt="Agreement Start Date" sqref="E7" xr:uid="{4DF21F7A-75E8-40FE-A1CD-80CDAD7E8CD8}">
      <formula1>36526</formula1>
      <formula2>51136</formula2>
    </dataValidation>
    <dataValidation type="date" allowBlank="1" showInputMessage="1" showErrorMessage="1" promptTitle="Agreement End Date" prompt="Agreement End Date" sqref="E8" xr:uid="{D2A81335-B4CC-4A16-B290-DB5886EB428B}">
      <formula1>36526</formula1>
      <formula2>51136</formula2>
    </dataValidation>
    <dataValidation type="date" allowBlank="1" showInputMessage="1" showErrorMessage="1" promptTitle="Reporting Period Start Date" prompt="Reporting Period Start Date" sqref="E9" xr:uid="{1FF183B7-CEC6-46B2-8DB8-9B73B93DD7CF}">
      <formula1>36526</formula1>
      <formula2>51136</formula2>
    </dataValidation>
    <dataValidation allowBlank="1" showInputMessage="1" showErrorMessage="1" promptTitle="Indirect Cost Rate" prompt="Indirect Cost Rate" sqref="E11" xr:uid="{E7C5C4DB-2C35-4883-930A-309CE012A313}"/>
    <dataValidation allowBlank="1" showInputMessage="1" showErrorMessage="1" promptTitle="Activity Delivery" prompt="End Acitivty Delivery of the Direct Cost Amount Reported This Period" sqref="C18" xr:uid="{47D17C26-C4BF-4782-9228-3406DAA83AC4}"/>
    <dataValidation allowBlank="1" showInputMessage="1" showErrorMessage="1" promptTitle="Activity" prompt="Enter Activity of the Indirect Cost Amount Reported this period" sqref="D16" xr:uid="{C73F3EF7-1EC4-4D4D-865E-E7C679BF9D50}"/>
    <dataValidation allowBlank="1" showInputMessage="1" showErrorMessage="1" promptTitle="General Admin" prompt="Enter General Administration of the Indirect Cost Amount Reported this period" sqref="D17" xr:uid="{8E39BA62-76D9-4A8B-815F-9E34B56AE3FE}"/>
    <dataValidation allowBlank="1" showInputMessage="1" showErrorMessage="1" prompt="Enter Activity Delivery of the Indirect Cost Amount Reported this period" sqref="D18" xr:uid="{ED8F59C4-CAB4-4B03-A4E5-DE78E8D49C87}"/>
    <dataValidation type="custom" allowBlank="1" showInputMessage="1" showErrorMessage="1" errorTitle="Read only" error="This cell is read only" sqref="C46" xr:uid="{DC384EF9-0595-4599-958C-667552DA8095}">
      <formula1>"""=1=1"""</formula1>
    </dataValidation>
    <dataValidation type="custom" allowBlank="1" showInputMessage="1" showErrorMessage="1" errorTitle="Read only" error="This cell is read only" sqref="E46" xr:uid="{92FF27E7-6C07-4DC8-A4F5-9294B87F330F}">
      <formula1>"""=1=1"""</formula1>
    </dataValidation>
    <dataValidation type="custom" allowBlank="1" showInputMessage="1" showErrorMessage="1" errorTitle="Read only" error="This cell is read only" sqref="C48 E48" xr:uid="{6D164B0A-39C4-4B0C-B281-EAFF3186483D}">
      <formula1>"""=1=1"""</formula1>
    </dataValidation>
    <dataValidation type="custom" allowBlank="1" showInputMessage="1" showErrorMessage="1" errorTitle="Read only" error="This cell is read only" sqref="C20:E20" xr:uid="{6EF7B45F-6B5C-4213-AD8A-C5D919B57009}">
      <formula1>"""=1=1"""</formula1>
    </dataValidation>
    <dataValidation allowBlank="1" showInputMessage="1" showErrorMessage="1" promptTitle="Name/Title of Authorized " prompt="Name/Title of Authorized Certifying Official" sqref="B47" xr:uid="{BC13A8A6-2181-4831-92BF-E7767B0D1AA0}"/>
    <dataValidation allowBlank="1" showInputMessage="1" showErrorMessage="1" promptTitle="Authorized Certifying Official S" prompt="Authorized Certifying Official Signature" sqref="C49" xr:uid="{33ABD5F3-35D0-4235-8A6C-607291732D3C}"/>
    <dataValidation allowBlank="1" showInputMessage="1" showErrorMessage="1" promptTitle="Phone number" prompt="Phone Number" sqref="E47" xr:uid="{166FFA9F-5D6E-4E54-80AA-86AFAAC3DB85}"/>
    <dataValidation type="custom" allowBlank="1" showInputMessage="1" showErrorMessage="1" errorTitle="Read only" error="This cell is read only" sqref="E12" xr:uid="{8D031A0B-8F79-49C2-ABAD-E21BABD54533}">
      <formula1>"""=1=1"""</formula1>
    </dataValidation>
  </dataValidations>
  <printOptions horizontalCentered="1" verticalCentered="1"/>
  <pageMargins left="0.3" right="0.3" top="0.4" bottom="0.3" header="0.05" footer="0.05"/>
  <pageSetup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Option Button 3">
              <controlPr locked="0" defaultSize="0" autoFill="0" autoLine="0" autoPict="0">
                <anchor moveWithCells="1">
                  <from>
                    <xdr:col>2</xdr:col>
                    <xdr:colOff>107950</xdr:colOff>
                    <xdr:row>21</xdr:row>
                    <xdr:rowOff>31750</xdr:rowOff>
                  </from>
                  <to>
                    <xdr:col>2</xdr:col>
                    <xdr:colOff>895350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Option Button 4">
              <controlPr defaultSize="0" autoFill="0" autoLine="0" autoPict="0">
                <anchor moveWithCells="1">
                  <from>
                    <xdr:col>2</xdr:col>
                    <xdr:colOff>641350</xdr:colOff>
                    <xdr:row>21</xdr:row>
                    <xdr:rowOff>31750</xdr:rowOff>
                  </from>
                  <to>
                    <xdr:col>2</xdr:col>
                    <xdr:colOff>1365250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8E29D-FD36-4351-A390-BB838BD89573}">
  <sheetPr>
    <pageSetUpPr fitToPage="1"/>
  </sheetPr>
  <dimension ref="A2:K123"/>
  <sheetViews>
    <sheetView showGridLines="0" topLeftCell="A111" zoomScale="70" zoomScaleNormal="70" workbookViewId="0">
      <selection activeCell="I35" sqref="I35"/>
    </sheetView>
  </sheetViews>
  <sheetFormatPr defaultColWidth="8.54296875" defaultRowHeight="15" x14ac:dyDescent="0.3"/>
  <cols>
    <col min="1" max="1" width="3.7265625" style="153" customWidth="1"/>
    <col min="2" max="2" width="4.453125" style="153" customWidth="1"/>
    <col min="3" max="3" width="16" style="153" customWidth="1"/>
    <col min="4" max="4" width="16.1796875" style="153" customWidth="1"/>
    <col min="5" max="5" width="14.26953125" style="153" customWidth="1"/>
    <col min="6" max="6" width="25.453125" style="153" customWidth="1"/>
    <col min="7" max="7" width="43.7265625" style="153" customWidth="1"/>
    <col min="8" max="8" width="21" style="153" customWidth="1"/>
    <col min="9" max="9" width="20.54296875" style="153" customWidth="1"/>
    <col min="10" max="10" width="14.453125" style="153" hidden="1" customWidth="1"/>
    <col min="11" max="11" width="11.26953125" style="153" hidden="1" customWidth="1"/>
    <col min="12" max="16384" width="8.54296875" style="153"/>
  </cols>
  <sheetData>
    <row r="2" spans="1:9" s="133" customFormat="1" ht="22.5" x14ac:dyDescent="0.45">
      <c r="B2" s="104" t="s">
        <v>0</v>
      </c>
      <c r="C2" s="134"/>
      <c r="D2" s="134"/>
      <c r="E2" s="134"/>
      <c r="G2" s="134"/>
      <c r="H2" s="134"/>
      <c r="I2" s="134"/>
    </row>
    <row r="3" spans="1:9" s="133" customFormat="1" ht="22.5" x14ac:dyDescent="0.45">
      <c r="B3" s="104" t="s">
        <v>62</v>
      </c>
      <c r="C3" s="134"/>
      <c r="D3" s="134"/>
      <c r="E3" s="134"/>
      <c r="G3" s="134"/>
      <c r="H3" s="134"/>
      <c r="I3" s="134"/>
    </row>
    <row r="4" spans="1:9" s="135" customFormat="1" ht="22.15" customHeight="1" x14ac:dyDescent="0.4">
      <c r="B4" s="154" t="s">
        <v>63</v>
      </c>
      <c r="C4" s="136"/>
      <c r="D4" s="137"/>
      <c r="E4" s="137"/>
    </row>
    <row r="5" spans="1:9" s="138" customFormat="1" x14ac:dyDescent="0.3">
      <c r="A5" s="138" t="s">
        <v>64</v>
      </c>
      <c r="B5" s="155" t="s">
        <v>65</v>
      </c>
      <c r="C5" s="139"/>
      <c r="D5" s="139"/>
      <c r="E5" s="139"/>
      <c r="F5" s="139"/>
      <c r="G5" s="139"/>
    </row>
    <row r="6" spans="1:9" s="138" customFormat="1" x14ac:dyDescent="0.3">
      <c r="B6" s="156" t="s">
        <v>66</v>
      </c>
      <c r="C6" s="156"/>
      <c r="D6" s="156"/>
      <c r="E6" s="156"/>
      <c r="F6" s="156"/>
      <c r="G6" s="156"/>
    </row>
    <row r="7" spans="1:9" s="138" customFormat="1" ht="15" customHeight="1" x14ac:dyDescent="0.3">
      <c r="B7" s="157" t="s">
        <v>67</v>
      </c>
      <c r="C7" s="157"/>
      <c r="D7" s="157"/>
      <c r="E7" s="157"/>
      <c r="F7" s="157"/>
      <c r="G7" s="157"/>
      <c r="H7" s="140"/>
    </row>
    <row r="8" spans="1:9" s="138" customFormat="1" ht="15" customHeight="1" x14ac:dyDescent="0.3">
      <c r="B8" s="158" t="s">
        <v>68</v>
      </c>
      <c r="C8" s="158"/>
      <c r="D8" s="158"/>
      <c r="E8" s="158"/>
      <c r="F8" s="158"/>
      <c r="G8" s="158"/>
      <c r="H8" s="140"/>
    </row>
    <row r="9" spans="1:9" s="138" customFormat="1" ht="15" customHeight="1" x14ac:dyDescent="0.3">
      <c r="B9" s="158" t="s">
        <v>69</v>
      </c>
      <c r="C9" s="158"/>
      <c r="D9" s="158"/>
      <c r="E9" s="158"/>
      <c r="F9" s="158"/>
      <c r="G9" s="158"/>
      <c r="H9" s="158"/>
    </row>
    <row r="10" spans="1:9" s="138" customFormat="1" ht="15" customHeight="1" x14ac:dyDescent="0.3">
      <c r="B10" s="158" t="s">
        <v>70</v>
      </c>
      <c r="C10" s="158"/>
      <c r="D10" s="158"/>
      <c r="E10" s="158"/>
      <c r="F10" s="158"/>
      <c r="G10" s="140"/>
      <c r="H10" s="140"/>
    </row>
    <row r="11" spans="1:9" s="138" customFormat="1" ht="15" customHeight="1" x14ac:dyDescent="0.3">
      <c r="B11" s="158" t="s">
        <v>71</v>
      </c>
      <c r="C11" s="158"/>
      <c r="D11" s="158"/>
      <c r="E11" s="158"/>
      <c r="F11" s="158"/>
      <c r="G11" s="158"/>
      <c r="H11" s="140"/>
    </row>
    <row r="12" spans="1:9" s="138" customFormat="1" ht="15" customHeight="1" x14ac:dyDescent="0.3">
      <c r="B12" s="159" t="s">
        <v>72</v>
      </c>
      <c r="C12" s="160" t="s">
        <v>73</v>
      </c>
      <c r="D12" s="140"/>
      <c r="E12" s="140"/>
      <c r="F12" s="140"/>
      <c r="G12" s="140"/>
      <c r="H12" s="140"/>
    </row>
    <row r="13" spans="1:9" s="138" customFormat="1" ht="15" customHeight="1" x14ac:dyDescent="0.3">
      <c r="B13" s="158" t="s">
        <v>74</v>
      </c>
      <c r="C13" s="158"/>
      <c r="D13" s="158"/>
      <c r="E13" s="158"/>
      <c r="F13" s="158"/>
      <c r="G13" s="140"/>
      <c r="H13" s="140"/>
    </row>
    <row r="14" spans="1:9" s="138" customFormat="1" ht="15" customHeight="1" x14ac:dyDescent="0.3">
      <c r="B14" s="161" t="s">
        <v>75</v>
      </c>
      <c r="D14" s="140"/>
      <c r="E14" s="140"/>
      <c r="F14" s="140"/>
      <c r="G14" s="140"/>
      <c r="H14" s="140"/>
    </row>
    <row r="15" spans="1:9" s="138" customFormat="1" ht="15" customHeight="1" x14ac:dyDescent="0.3">
      <c r="B15" s="161" t="s">
        <v>76</v>
      </c>
      <c r="D15" s="140"/>
      <c r="E15" s="140"/>
      <c r="F15" s="140"/>
      <c r="G15" s="140"/>
      <c r="H15" s="140"/>
    </row>
    <row r="16" spans="1:9" s="138" customFormat="1" ht="15" customHeight="1" x14ac:dyDescent="0.3">
      <c r="B16" s="162" t="s">
        <v>77</v>
      </c>
      <c r="D16" s="140"/>
      <c r="E16" s="140"/>
      <c r="F16" s="140"/>
      <c r="G16" s="140"/>
      <c r="H16" s="140"/>
    </row>
    <row r="17" spans="2:11" s="138" customFormat="1" x14ac:dyDescent="0.3">
      <c r="B17" s="162" t="s">
        <v>78</v>
      </c>
      <c r="C17" s="141"/>
      <c r="D17" s="141"/>
      <c r="E17" s="141"/>
      <c r="F17" s="141"/>
      <c r="G17" s="141"/>
      <c r="H17" s="141"/>
      <c r="I17" s="141"/>
    </row>
    <row r="18" spans="2:11" s="142" customFormat="1" ht="11.65" customHeight="1" x14ac:dyDescent="0.3">
      <c r="C18" s="143"/>
      <c r="D18" s="143"/>
      <c r="E18" s="143"/>
      <c r="F18" s="143"/>
      <c r="G18" s="143"/>
      <c r="H18" s="143"/>
    </row>
    <row r="19" spans="2:11" s="142" customFormat="1" ht="15.65" customHeight="1" x14ac:dyDescent="0.3">
      <c r="B19" s="144"/>
      <c r="C19" s="145"/>
      <c r="D19" s="145"/>
      <c r="E19" s="145"/>
      <c r="F19" s="145"/>
      <c r="G19" s="146"/>
      <c r="H19" s="163" t="s">
        <v>24</v>
      </c>
      <c r="I19" s="164">
        <f>SUM(I23:I122)</f>
        <v>0</v>
      </c>
    </row>
    <row r="20" spans="2:11" s="147" customFormat="1" ht="12" customHeight="1" x14ac:dyDescent="0.3"/>
    <row r="21" spans="2:11" s="142" customFormat="1" ht="19.149999999999999" customHeight="1" x14ac:dyDescent="0.3">
      <c r="B21" s="165" t="s">
        <v>79</v>
      </c>
      <c r="C21" s="148"/>
      <c r="D21" s="148"/>
      <c r="E21" s="148"/>
      <c r="F21" s="148"/>
      <c r="G21" s="148"/>
      <c r="H21" s="148"/>
      <c r="I21" s="148"/>
    </row>
    <row r="22" spans="2:11" s="150" customFormat="1" x14ac:dyDescent="0.3">
      <c r="B22" s="149"/>
      <c r="C22" s="166" t="s">
        <v>17</v>
      </c>
      <c r="D22" s="166" t="s">
        <v>80</v>
      </c>
      <c r="E22" s="166" t="s">
        <v>81</v>
      </c>
      <c r="F22" s="166" t="s">
        <v>82</v>
      </c>
      <c r="G22" s="166" t="s">
        <v>83</v>
      </c>
      <c r="H22" s="166" t="s">
        <v>84</v>
      </c>
      <c r="I22" s="166" t="s">
        <v>85</v>
      </c>
    </row>
    <row r="23" spans="2:11" s="151" customFormat="1" x14ac:dyDescent="0.3">
      <c r="B23" s="41">
        <v>1</v>
      </c>
      <c r="C23" s="41"/>
      <c r="D23" s="53"/>
      <c r="E23" s="41"/>
      <c r="F23" s="41"/>
      <c r="G23" s="41"/>
      <c r="H23" s="54"/>
      <c r="I23" s="42">
        <v>0</v>
      </c>
      <c r="J23" s="151" t="s">
        <v>86</v>
      </c>
      <c r="K23" s="152">
        <f>IF(E23=J23,I23*Coversheet!E$11,0)</f>
        <v>0</v>
      </c>
    </row>
    <row r="24" spans="2:11" s="151" customFormat="1" x14ac:dyDescent="0.3">
      <c r="B24" s="41">
        <v>2</v>
      </c>
      <c r="C24" s="41"/>
      <c r="D24" s="53"/>
      <c r="E24" s="41"/>
      <c r="F24" s="41"/>
      <c r="G24" s="41"/>
      <c r="H24" s="53"/>
      <c r="I24" s="42">
        <v>0</v>
      </c>
      <c r="J24" s="151" t="s">
        <v>86</v>
      </c>
      <c r="K24" s="152">
        <f>IF(E24=J24,I24*Coversheet!E$11,0)</f>
        <v>0</v>
      </c>
    </row>
    <row r="25" spans="2:11" s="151" customFormat="1" x14ac:dyDescent="0.3">
      <c r="B25" s="41">
        <v>3</v>
      </c>
      <c r="C25" s="41"/>
      <c r="D25" s="53"/>
      <c r="E25" s="41"/>
      <c r="F25" s="41"/>
      <c r="G25" s="41"/>
      <c r="H25" s="53"/>
      <c r="I25" s="42">
        <v>0</v>
      </c>
      <c r="J25" s="151" t="s">
        <v>86</v>
      </c>
      <c r="K25" s="152">
        <f>IF(E25=J25,I25*Coversheet!E$11,0)</f>
        <v>0</v>
      </c>
    </row>
    <row r="26" spans="2:11" s="151" customFormat="1" x14ac:dyDescent="0.3">
      <c r="B26" s="41">
        <v>4</v>
      </c>
      <c r="C26" s="41"/>
      <c r="D26" s="41"/>
      <c r="E26" s="41"/>
      <c r="F26" s="41"/>
      <c r="G26" s="41"/>
      <c r="H26" s="53"/>
      <c r="I26" s="42">
        <v>0</v>
      </c>
      <c r="J26" s="151" t="s">
        <v>86</v>
      </c>
      <c r="K26" s="152">
        <f>IF(E26=J26,I26*Coversheet!E$11,0)</f>
        <v>0</v>
      </c>
    </row>
    <row r="27" spans="2:11" s="151" customFormat="1" x14ac:dyDescent="0.3">
      <c r="B27" s="41">
        <v>5</v>
      </c>
      <c r="C27" s="41"/>
      <c r="D27" s="41"/>
      <c r="E27" s="41"/>
      <c r="F27" s="41"/>
      <c r="G27" s="41"/>
      <c r="H27" s="53"/>
      <c r="I27" s="42">
        <v>0</v>
      </c>
      <c r="J27" s="151" t="s">
        <v>86</v>
      </c>
      <c r="K27" s="152">
        <f>IF(E27=J27,I27*Coversheet!E$11,0)</f>
        <v>0</v>
      </c>
    </row>
    <row r="28" spans="2:11" s="151" customFormat="1" x14ac:dyDescent="0.3">
      <c r="B28" s="41">
        <v>6</v>
      </c>
      <c r="C28" s="41"/>
      <c r="D28" s="41"/>
      <c r="E28" s="41"/>
      <c r="F28" s="41"/>
      <c r="G28" s="41"/>
      <c r="H28" s="53"/>
      <c r="I28" s="42">
        <v>0</v>
      </c>
      <c r="J28" s="151" t="s">
        <v>86</v>
      </c>
      <c r="K28" s="152">
        <f>IF(E28=J28,I28*Coversheet!E$11,0)</f>
        <v>0</v>
      </c>
    </row>
    <row r="29" spans="2:11" s="151" customFormat="1" x14ac:dyDescent="0.3">
      <c r="B29" s="41">
        <v>7</v>
      </c>
      <c r="C29" s="41"/>
      <c r="D29" s="41"/>
      <c r="E29" s="41"/>
      <c r="F29" s="41"/>
      <c r="G29" s="41"/>
      <c r="H29" s="53"/>
      <c r="I29" s="42">
        <v>0</v>
      </c>
      <c r="J29" s="151" t="s">
        <v>86</v>
      </c>
      <c r="K29" s="152">
        <f>IF(E29=J29,I29*Coversheet!E$11,0)</f>
        <v>0</v>
      </c>
    </row>
    <row r="30" spans="2:11" s="151" customFormat="1" x14ac:dyDescent="0.3">
      <c r="B30" s="41">
        <v>8</v>
      </c>
      <c r="C30" s="41"/>
      <c r="D30" s="41"/>
      <c r="E30" s="41"/>
      <c r="F30" s="41"/>
      <c r="G30" s="41"/>
      <c r="H30" s="53"/>
      <c r="I30" s="42">
        <v>0</v>
      </c>
      <c r="J30" s="151" t="s">
        <v>86</v>
      </c>
      <c r="K30" s="152">
        <f>IF(E30=J30,I30*Coversheet!E$11,0)</f>
        <v>0</v>
      </c>
    </row>
    <row r="31" spans="2:11" s="151" customFormat="1" x14ac:dyDescent="0.3">
      <c r="B31" s="41">
        <v>9</v>
      </c>
      <c r="C31" s="41"/>
      <c r="D31" s="41"/>
      <c r="E31" s="41"/>
      <c r="F31" s="41"/>
      <c r="G31" s="41"/>
      <c r="H31" s="53"/>
      <c r="I31" s="42">
        <v>0</v>
      </c>
      <c r="J31" s="151" t="s">
        <v>86</v>
      </c>
      <c r="K31" s="152">
        <f>IF(E31=J31,I31*Coversheet!E$11,0)</f>
        <v>0</v>
      </c>
    </row>
    <row r="32" spans="2:11" s="151" customFormat="1" x14ac:dyDescent="0.3">
      <c r="B32" s="41">
        <v>10</v>
      </c>
      <c r="C32" s="41"/>
      <c r="D32" s="41"/>
      <c r="E32" s="41"/>
      <c r="F32" s="41"/>
      <c r="G32" s="41"/>
      <c r="H32" s="53"/>
      <c r="I32" s="42">
        <v>0</v>
      </c>
      <c r="J32" s="151" t="s">
        <v>86</v>
      </c>
      <c r="K32" s="152">
        <f>IF(E32=J32,I32*Coversheet!E$11,0)</f>
        <v>0</v>
      </c>
    </row>
    <row r="33" spans="2:11" s="151" customFormat="1" x14ac:dyDescent="0.3">
      <c r="B33" s="41">
        <v>11</v>
      </c>
      <c r="C33" s="41"/>
      <c r="D33" s="41"/>
      <c r="E33" s="41"/>
      <c r="F33" s="41"/>
      <c r="G33" s="41"/>
      <c r="H33" s="53"/>
      <c r="I33" s="42">
        <v>0</v>
      </c>
      <c r="J33" s="151" t="s">
        <v>86</v>
      </c>
      <c r="K33" s="152">
        <f>IF(E33=J33,I33*Coversheet!E$11,0)</f>
        <v>0</v>
      </c>
    </row>
    <row r="34" spans="2:11" s="151" customFormat="1" x14ac:dyDescent="0.3">
      <c r="B34" s="41">
        <v>12</v>
      </c>
      <c r="C34" s="41"/>
      <c r="D34" s="41"/>
      <c r="E34" s="41"/>
      <c r="F34" s="41"/>
      <c r="G34" s="41"/>
      <c r="H34" s="53"/>
      <c r="I34" s="42">
        <v>0</v>
      </c>
      <c r="J34" s="151" t="s">
        <v>86</v>
      </c>
      <c r="K34" s="152">
        <f>IF(E34=J34,I34*Coversheet!E$11,0)</f>
        <v>0</v>
      </c>
    </row>
    <row r="35" spans="2:11" s="151" customFormat="1" x14ac:dyDescent="0.3">
      <c r="B35" s="41">
        <v>13</v>
      </c>
      <c r="C35" s="41"/>
      <c r="D35" s="41"/>
      <c r="E35" s="41"/>
      <c r="F35" s="41"/>
      <c r="G35" s="41"/>
      <c r="H35" s="53"/>
      <c r="I35" s="42">
        <v>0</v>
      </c>
      <c r="J35" s="151" t="s">
        <v>86</v>
      </c>
      <c r="K35" s="152">
        <f>IF(E35=J35,I35*Coversheet!E$11,0)</f>
        <v>0</v>
      </c>
    </row>
    <row r="36" spans="2:11" s="151" customFormat="1" x14ac:dyDescent="0.3">
      <c r="B36" s="41">
        <v>14</v>
      </c>
      <c r="C36" s="41"/>
      <c r="D36" s="41"/>
      <c r="E36" s="41"/>
      <c r="F36" s="41"/>
      <c r="G36" s="41"/>
      <c r="H36" s="53"/>
      <c r="I36" s="42">
        <v>0</v>
      </c>
      <c r="J36" s="151" t="s">
        <v>86</v>
      </c>
      <c r="K36" s="152">
        <f>IF(E36=J36,I36*Coversheet!E$11,0)</f>
        <v>0</v>
      </c>
    </row>
    <row r="37" spans="2:11" s="151" customFormat="1" x14ac:dyDescent="0.3">
      <c r="B37" s="41">
        <v>15</v>
      </c>
      <c r="C37" s="41"/>
      <c r="D37" s="41"/>
      <c r="E37" s="41"/>
      <c r="F37" s="41"/>
      <c r="G37" s="41"/>
      <c r="H37" s="53"/>
      <c r="I37" s="42">
        <v>0</v>
      </c>
      <c r="J37" s="151" t="s">
        <v>86</v>
      </c>
      <c r="K37" s="152">
        <f>IF(E37=J37,I37*Coversheet!E$11,0)</f>
        <v>0</v>
      </c>
    </row>
    <row r="38" spans="2:11" s="151" customFormat="1" x14ac:dyDescent="0.3">
      <c r="B38" s="41">
        <v>16</v>
      </c>
      <c r="C38" s="41"/>
      <c r="D38" s="41"/>
      <c r="E38" s="41"/>
      <c r="F38" s="41"/>
      <c r="G38" s="41"/>
      <c r="H38" s="53"/>
      <c r="I38" s="42">
        <v>0</v>
      </c>
      <c r="J38" s="151" t="s">
        <v>86</v>
      </c>
      <c r="K38" s="152">
        <f>IF(E38=J38,I38*Coversheet!E$11,0)</f>
        <v>0</v>
      </c>
    </row>
    <row r="39" spans="2:11" s="151" customFormat="1" x14ac:dyDescent="0.3">
      <c r="B39" s="41">
        <v>17</v>
      </c>
      <c r="C39" s="41"/>
      <c r="D39" s="41"/>
      <c r="E39" s="41"/>
      <c r="F39" s="41"/>
      <c r="G39" s="41"/>
      <c r="H39" s="53"/>
      <c r="I39" s="42">
        <v>0</v>
      </c>
      <c r="J39" s="151" t="s">
        <v>86</v>
      </c>
      <c r="K39" s="152">
        <f>IF(E39=J39,I39*Coversheet!E$11,0)</f>
        <v>0</v>
      </c>
    </row>
    <row r="40" spans="2:11" s="151" customFormat="1" x14ac:dyDescent="0.3">
      <c r="B40" s="41">
        <v>18</v>
      </c>
      <c r="C40" s="41"/>
      <c r="D40" s="41"/>
      <c r="E40" s="41"/>
      <c r="F40" s="41"/>
      <c r="G40" s="41"/>
      <c r="H40" s="53"/>
      <c r="I40" s="42">
        <v>0</v>
      </c>
      <c r="J40" s="151" t="s">
        <v>86</v>
      </c>
      <c r="K40" s="152">
        <f>IF(E40=J40,I40*Coversheet!E$11,0)</f>
        <v>0</v>
      </c>
    </row>
    <row r="41" spans="2:11" s="151" customFormat="1" x14ac:dyDescent="0.3">
      <c r="B41" s="41">
        <v>19</v>
      </c>
      <c r="C41" s="41"/>
      <c r="D41" s="41"/>
      <c r="E41" s="41"/>
      <c r="F41" s="41"/>
      <c r="G41" s="41"/>
      <c r="H41" s="53"/>
      <c r="I41" s="42">
        <v>0</v>
      </c>
      <c r="J41" s="151" t="s">
        <v>86</v>
      </c>
      <c r="K41" s="152">
        <f>IF(E41=J41,I41*Coversheet!E$11,0)</f>
        <v>0</v>
      </c>
    </row>
    <row r="42" spans="2:11" s="151" customFormat="1" x14ac:dyDescent="0.3">
      <c r="B42" s="41">
        <v>20</v>
      </c>
      <c r="C42" s="41"/>
      <c r="D42" s="41"/>
      <c r="E42" s="41"/>
      <c r="F42" s="41"/>
      <c r="G42" s="41"/>
      <c r="H42" s="53"/>
      <c r="I42" s="42">
        <v>0</v>
      </c>
      <c r="J42" s="151" t="s">
        <v>86</v>
      </c>
      <c r="K42" s="152">
        <f>IF(E42=J42,I42*Coversheet!E$11,0)</f>
        <v>0</v>
      </c>
    </row>
    <row r="43" spans="2:11" s="151" customFormat="1" x14ac:dyDescent="0.3">
      <c r="B43" s="41">
        <v>21</v>
      </c>
      <c r="C43" s="41"/>
      <c r="D43" s="41"/>
      <c r="E43" s="41"/>
      <c r="F43" s="41"/>
      <c r="G43" s="41"/>
      <c r="H43" s="53"/>
      <c r="I43" s="42">
        <v>0</v>
      </c>
      <c r="J43" s="151" t="s">
        <v>86</v>
      </c>
      <c r="K43" s="152">
        <f>IF(E43=J43,I43*Coversheet!E$11,0)</f>
        <v>0</v>
      </c>
    </row>
    <row r="44" spans="2:11" s="151" customFormat="1" x14ac:dyDescent="0.3">
      <c r="B44" s="41">
        <v>22</v>
      </c>
      <c r="C44" s="41"/>
      <c r="D44" s="41"/>
      <c r="E44" s="41"/>
      <c r="F44" s="41"/>
      <c r="G44" s="41"/>
      <c r="H44" s="53"/>
      <c r="I44" s="42">
        <v>0</v>
      </c>
      <c r="J44" s="151" t="s">
        <v>86</v>
      </c>
      <c r="K44" s="152">
        <f>IF(E44=J44,I44*Coversheet!E$11,0)</f>
        <v>0</v>
      </c>
    </row>
    <row r="45" spans="2:11" s="151" customFormat="1" x14ac:dyDescent="0.3">
      <c r="B45" s="41">
        <v>23</v>
      </c>
      <c r="C45" s="41"/>
      <c r="D45" s="41"/>
      <c r="E45" s="41"/>
      <c r="F45" s="41"/>
      <c r="G45" s="41"/>
      <c r="H45" s="53"/>
      <c r="I45" s="42">
        <v>0</v>
      </c>
      <c r="J45" s="151" t="s">
        <v>86</v>
      </c>
      <c r="K45" s="152">
        <f>IF(E45=J45,I45*Coversheet!E$11,0)</f>
        <v>0</v>
      </c>
    </row>
    <row r="46" spans="2:11" s="151" customFormat="1" x14ac:dyDescent="0.3">
      <c r="B46" s="41">
        <v>24</v>
      </c>
      <c r="C46" s="41"/>
      <c r="D46" s="41"/>
      <c r="E46" s="41"/>
      <c r="F46" s="41"/>
      <c r="G46" s="41"/>
      <c r="H46" s="53"/>
      <c r="I46" s="42">
        <v>0</v>
      </c>
      <c r="J46" s="151" t="s">
        <v>86</v>
      </c>
      <c r="K46" s="152">
        <f>IF(E46=J46,I46*Coversheet!E$11,0)</f>
        <v>0</v>
      </c>
    </row>
    <row r="47" spans="2:11" s="151" customFormat="1" x14ac:dyDescent="0.3">
      <c r="B47" s="41">
        <v>25</v>
      </c>
      <c r="C47" s="41"/>
      <c r="D47" s="41"/>
      <c r="E47" s="41"/>
      <c r="F47" s="41"/>
      <c r="G47" s="41"/>
      <c r="H47" s="53"/>
      <c r="I47" s="42">
        <v>0</v>
      </c>
      <c r="J47" s="151" t="s">
        <v>86</v>
      </c>
      <c r="K47" s="152">
        <f>IF(E47=J47,I47*Coversheet!E$11,0)</f>
        <v>0</v>
      </c>
    </row>
    <row r="48" spans="2:11" s="151" customFormat="1" x14ac:dyDescent="0.3">
      <c r="B48" s="41">
        <v>26</v>
      </c>
      <c r="C48" s="41"/>
      <c r="D48" s="41"/>
      <c r="E48" s="41"/>
      <c r="F48" s="41"/>
      <c r="G48" s="41"/>
      <c r="H48" s="53"/>
      <c r="I48" s="42">
        <v>0</v>
      </c>
      <c r="J48" s="151" t="s">
        <v>86</v>
      </c>
      <c r="K48" s="152">
        <f>IF(E48=J48,I48*Coversheet!E$11,0)</f>
        <v>0</v>
      </c>
    </row>
    <row r="49" spans="2:11" s="151" customFormat="1" x14ac:dyDescent="0.3">
      <c r="B49" s="41">
        <v>27</v>
      </c>
      <c r="C49" s="41"/>
      <c r="D49" s="41"/>
      <c r="E49" s="41"/>
      <c r="F49" s="41"/>
      <c r="G49" s="41"/>
      <c r="H49" s="53"/>
      <c r="I49" s="42">
        <v>0</v>
      </c>
      <c r="J49" s="151" t="s">
        <v>86</v>
      </c>
      <c r="K49" s="152">
        <f>IF(E49=J49,I49*Coversheet!E$11,0)</f>
        <v>0</v>
      </c>
    </row>
    <row r="50" spans="2:11" s="151" customFormat="1" x14ac:dyDescent="0.3">
      <c r="B50" s="41">
        <v>28</v>
      </c>
      <c r="C50" s="41"/>
      <c r="D50" s="41"/>
      <c r="E50" s="41"/>
      <c r="F50" s="41"/>
      <c r="G50" s="41"/>
      <c r="H50" s="53"/>
      <c r="I50" s="42">
        <v>0</v>
      </c>
      <c r="J50" s="151" t="s">
        <v>86</v>
      </c>
      <c r="K50" s="152">
        <f>IF(E50=J50,I50*Coversheet!E$11,0)</f>
        <v>0</v>
      </c>
    </row>
    <row r="51" spans="2:11" s="151" customFormat="1" x14ac:dyDescent="0.3">
      <c r="B51" s="41">
        <v>29</v>
      </c>
      <c r="C51" s="41"/>
      <c r="D51" s="41"/>
      <c r="E51" s="41"/>
      <c r="F51" s="41"/>
      <c r="G51" s="41"/>
      <c r="H51" s="53"/>
      <c r="I51" s="42">
        <v>0</v>
      </c>
      <c r="J51" s="151" t="s">
        <v>86</v>
      </c>
      <c r="K51" s="152">
        <f>IF(E51=J51,I51*Coversheet!E$11,0)</f>
        <v>0</v>
      </c>
    </row>
    <row r="52" spans="2:11" s="151" customFormat="1" x14ac:dyDescent="0.3">
      <c r="B52" s="41">
        <v>30</v>
      </c>
      <c r="C52" s="41"/>
      <c r="D52" s="41"/>
      <c r="E52" s="41"/>
      <c r="F52" s="41"/>
      <c r="G52" s="41"/>
      <c r="H52" s="53"/>
      <c r="I52" s="42">
        <v>0</v>
      </c>
      <c r="J52" s="151" t="s">
        <v>86</v>
      </c>
      <c r="K52" s="152">
        <f>IF(E52=J52,I52*Coversheet!E$11,0)</f>
        <v>0</v>
      </c>
    </row>
    <row r="53" spans="2:11" s="151" customFormat="1" x14ac:dyDescent="0.3">
      <c r="B53" s="41">
        <v>31</v>
      </c>
      <c r="C53" s="41"/>
      <c r="D53" s="41"/>
      <c r="E53" s="41"/>
      <c r="F53" s="41"/>
      <c r="G53" s="41"/>
      <c r="H53" s="53"/>
      <c r="I53" s="42">
        <v>0</v>
      </c>
      <c r="J53" s="151" t="s">
        <v>86</v>
      </c>
      <c r="K53" s="152">
        <f>IF(E53=J53,I53*Coversheet!E$11,0)</f>
        <v>0</v>
      </c>
    </row>
    <row r="54" spans="2:11" s="151" customFormat="1" x14ac:dyDescent="0.3">
      <c r="B54" s="41">
        <v>32</v>
      </c>
      <c r="C54" s="41"/>
      <c r="D54" s="41"/>
      <c r="E54" s="41"/>
      <c r="F54" s="41"/>
      <c r="G54" s="41"/>
      <c r="H54" s="53"/>
      <c r="I54" s="42">
        <v>0</v>
      </c>
      <c r="J54" s="151" t="s">
        <v>86</v>
      </c>
      <c r="K54" s="152">
        <f>IF(E54=J54,I54*Coversheet!E$11,0)</f>
        <v>0</v>
      </c>
    </row>
    <row r="55" spans="2:11" s="151" customFormat="1" x14ac:dyDescent="0.3">
      <c r="B55" s="41">
        <v>33</v>
      </c>
      <c r="C55" s="41"/>
      <c r="D55" s="41"/>
      <c r="E55" s="41"/>
      <c r="F55" s="41"/>
      <c r="G55" s="41"/>
      <c r="H55" s="53"/>
      <c r="I55" s="42">
        <v>0</v>
      </c>
      <c r="J55" s="151" t="s">
        <v>86</v>
      </c>
      <c r="K55" s="152">
        <f>IF(E55=J55,I55*Coversheet!E$11,0)</f>
        <v>0</v>
      </c>
    </row>
    <row r="56" spans="2:11" s="151" customFormat="1" x14ac:dyDescent="0.3">
      <c r="B56" s="41">
        <v>34</v>
      </c>
      <c r="C56" s="41"/>
      <c r="D56" s="41"/>
      <c r="E56" s="41"/>
      <c r="F56" s="41"/>
      <c r="G56" s="41"/>
      <c r="H56" s="53"/>
      <c r="I56" s="42">
        <v>0</v>
      </c>
      <c r="J56" s="151" t="s">
        <v>86</v>
      </c>
      <c r="K56" s="152">
        <f>IF(E56=J56,I56*Coversheet!E$11,0)</f>
        <v>0</v>
      </c>
    </row>
    <row r="57" spans="2:11" s="151" customFormat="1" x14ac:dyDescent="0.3">
      <c r="B57" s="41">
        <v>35</v>
      </c>
      <c r="C57" s="41"/>
      <c r="D57" s="41"/>
      <c r="E57" s="41"/>
      <c r="F57" s="41"/>
      <c r="G57" s="41"/>
      <c r="H57" s="53"/>
      <c r="I57" s="42">
        <v>0</v>
      </c>
      <c r="J57" s="151" t="s">
        <v>86</v>
      </c>
      <c r="K57" s="152">
        <f>IF(E57=J57,I57*Coversheet!E$11,0)</f>
        <v>0</v>
      </c>
    </row>
    <row r="58" spans="2:11" s="151" customFormat="1" x14ac:dyDescent="0.3">
      <c r="B58" s="41">
        <v>36</v>
      </c>
      <c r="C58" s="41"/>
      <c r="D58" s="41"/>
      <c r="E58" s="41"/>
      <c r="F58" s="41"/>
      <c r="G58" s="41"/>
      <c r="H58" s="53"/>
      <c r="I58" s="42">
        <v>0</v>
      </c>
      <c r="J58" s="151" t="s">
        <v>86</v>
      </c>
      <c r="K58" s="152">
        <f>IF(E58=J58,I58*Coversheet!E$11,0)</f>
        <v>0</v>
      </c>
    </row>
    <row r="59" spans="2:11" s="151" customFormat="1" x14ac:dyDescent="0.3">
      <c r="B59" s="41">
        <v>37</v>
      </c>
      <c r="C59" s="41"/>
      <c r="D59" s="41"/>
      <c r="E59" s="41"/>
      <c r="F59" s="41"/>
      <c r="G59" s="41"/>
      <c r="H59" s="53"/>
      <c r="I59" s="42">
        <v>0</v>
      </c>
      <c r="J59" s="151" t="s">
        <v>86</v>
      </c>
      <c r="K59" s="152">
        <f>IF(E59=J59,I59*Coversheet!E$11,0)</f>
        <v>0</v>
      </c>
    </row>
    <row r="60" spans="2:11" s="151" customFormat="1" x14ac:dyDescent="0.3">
      <c r="B60" s="41">
        <v>38</v>
      </c>
      <c r="C60" s="41"/>
      <c r="D60" s="41"/>
      <c r="E60" s="41"/>
      <c r="F60" s="41"/>
      <c r="G60" s="41"/>
      <c r="H60" s="53"/>
      <c r="I60" s="42">
        <v>0</v>
      </c>
      <c r="J60" s="151" t="s">
        <v>86</v>
      </c>
      <c r="K60" s="152">
        <f>IF(E60=J60,I60*Coversheet!E$11,0)</f>
        <v>0</v>
      </c>
    </row>
    <row r="61" spans="2:11" s="151" customFormat="1" x14ac:dyDescent="0.3">
      <c r="B61" s="41">
        <v>39</v>
      </c>
      <c r="C61" s="41"/>
      <c r="D61" s="41"/>
      <c r="E61" s="41"/>
      <c r="F61" s="41"/>
      <c r="G61" s="41"/>
      <c r="H61" s="53"/>
      <c r="I61" s="42">
        <v>0</v>
      </c>
      <c r="J61" s="151" t="s">
        <v>86</v>
      </c>
      <c r="K61" s="152">
        <f>IF(E61=J61,I61*Coversheet!E$11,0)</f>
        <v>0</v>
      </c>
    </row>
    <row r="62" spans="2:11" s="151" customFormat="1" x14ac:dyDescent="0.3">
      <c r="B62" s="41">
        <v>40</v>
      </c>
      <c r="C62" s="41"/>
      <c r="D62" s="41"/>
      <c r="E62" s="41"/>
      <c r="F62" s="41"/>
      <c r="G62" s="41"/>
      <c r="H62" s="53"/>
      <c r="I62" s="42">
        <v>0</v>
      </c>
      <c r="J62" s="151" t="s">
        <v>86</v>
      </c>
      <c r="K62" s="152">
        <f>IF(E62=J62,I62*Coversheet!E$11,0)</f>
        <v>0</v>
      </c>
    </row>
    <row r="63" spans="2:11" s="151" customFormat="1" x14ac:dyDescent="0.3">
      <c r="B63" s="41">
        <v>41</v>
      </c>
      <c r="C63" s="41"/>
      <c r="D63" s="41"/>
      <c r="E63" s="41"/>
      <c r="F63" s="41"/>
      <c r="G63" s="41"/>
      <c r="H63" s="53"/>
      <c r="I63" s="42">
        <v>0</v>
      </c>
      <c r="J63" s="151" t="s">
        <v>86</v>
      </c>
      <c r="K63" s="152">
        <f>IF(E63=J63,I63*Coversheet!E$11,0)</f>
        <v>0</v>
      </c>
    </row>
    <row r="64" spans="2:11" s="151" customFormat="1" x14ac:dyDescent="0.3">
      <c r="B64" s="41">
        <v>42</v>
      </c>
      <c r="C64" s="41"/>
      <c r="D64" s="41"/>
      <c r="E64" s="41"/>
      <c r="F64" s="41"/>
      <c r="G64" s="41"/>
      <c r="H64" s="53"/>
      <c r="I64" s="42">
        <v>0</v>
      </c>
      <c r="J64" s="151" t="s">
        <v>86</v>
      </c>
      <c r="K64" s="152">
        <f>IF(E64=J64,I64*Coversheet!E$11,0)</f>
        <v>0</v>
      </c>
    </row>
    <row r="65" spans="2:11" s="151" customFormat="1" x14ac:dyDescent="0.3">
      <c r="B65" s="41">
        <v>43</v>
      </c>
      <c r="C65" s="41"/>
      <c r="D65" s="41"/>
      <c r="E65" s="41"/>
      <c r="F65" s="41"/>
      <c r="G65" s="41"/>
      <c r="H65" s="53"/>
      <c r="I65" s="42">
        <v>0</v>
      </c>
      <c r="J65" s="151" t="s">
        <v>86</v>
      </c>
      <c r="K65" s="152">
        <f>IF(E65=J65,I65*Coversheet!E$11,0)</f>
        <v>0</v>
      </c>
    </row>
    <row r="66" spans="2:11" s="151" customFormat="1" x14ac:dyDescent="0.3">
      <c r="B66" s="41">
        <v>44</v>
      </c>
      <c r="C66" s="41"/>
      <c r="D66" s="41"/>
      <c r="E66" s="41"/>
      <c r="F66" s="41"/>
      <c r="G66" s="41"/>
      <c r="H66" s="53"/>
      <c r="I66" s="42">
        <v>0</v>
      </c>
      <c r="J66" s="151" t="s">
        <v>86</v>
      </c>
      <c r="K66" s="152">
        <f>IF(E66=J66,I66*Coversheet!E$11,0)</f>
        <v>0</v>
      </c>
    </row>
    <row r="67" spans="2:11" s="151" customFormat="1" x14ac:dyDescent="0.3">
      <c r="B67" s="41">
        <v>45</v>
      </c>
      <c r="C67" s="41"/>
      <c r="D67" s="41"/>
      <c r="E67" s="41"/>
      <c r="F67" s="41"/>
      <c r="G67" s="41"/>
      <c r="H67" s="53"/>
      <c r="I67" s="42">
        <v>0</v>
      </c>
      <c r="J67" s="151" t="s">
        <v>86</v>
      </c>
      <c r="K67" s="152">
        <f>IF(E67=J67,I67*Coversheet!E$11,0)</f>
        <v>0</v>
      </c>
    </row>
    <row r="68" spans="2:11" s="151" customFormat="1" x14ac:dyDescent="0.3">
      <c r="B68" s="41">
        <v>46</v>
      </c>
      <c r="C68" s="41"/>
      <c r="D68" s="41"/>
      <c r="E68" s="41"/>
      <c r="F68" s="41"/>
      <c r="G68" s="41"/>
      <c r="H68" s="53"/>
      <c r="I68" s="42">
        <v>0</v>
      </c>
      <c r="J68" s="151" t="s">
        <v>86</v>
      </c>
      <c r="K68" s="152">
        <f>IF(E68=J68,I68*Coversheet!E$11,0)</f>
        <v>0</v>
      </c>
    </row>
    <row r="69" spans="2:11" s="151" customFormat="1" x14ac:dyDescent="0.3">
      <c r="B69" s="41">
        <v>47</v>
      </c>
      <c r="C69" s="41"/>
      <c r="D69" s="41"/>
      <c r="E69" s="41"/>
      <c r="F69" s="41"/>
      <c r="G69" s="41"/>
      <c r="H69" s="53"/>
      <c r="I69" s="42">
        <v>0</v>
      </c>
      <c r="J69" s="151" t="s">
        <v>86</v>
      </c>
      <c r="K69" s="152">
        <f>IF(E69=J69,I69*Coversheet!E$11,0)</f>
        <v>0</v>
      </c>
    </row>
    <row r="70" spans="2:11" s="151" customFormat="1" x14ac:dyDescent="0.3">
      <c r="B70" s="41">
        <v>48</v>
      </c>
      <c r="C70" s="41"/>
      <c r="D70" s="41"/>
      <c r="E70" s="41"/>
      <c r="F70" s="41"/>
      <c r="G70" s="41"/>
      <c r="H70" s="53"/>
      <c r="I70" s="42">
        <v>0</v>
      </c>
      <c r="J70" s="151" t="s">
        <v>86</v>
      </c>
      <c r="K70" s="152">
        <f>IF(E70=J70,I70*Coversheet!E$11,0)</f>
        <v>0</v>
      </c>
    </row>
    <row r="71" spans="2:11" s="151" customFormat="1" x14ac:dyDescent="0.3">
      <c r="B71" s="41">
        <v>49</v>
      </c>
      <c r="C71" s="41"/>
      <c r="D71" s="41"/>
      <c r="E71" s="41"/>
      <c r="F71" s="41"/>
      <c r="G71" s="41"/>
      <c r="H71" s="53"/>
      <c r="I71" s="42">
        <v>0</v>
      </c>
      <c r="J71" s="151" t="s">
        <v>86</v>
      </c>
      <c r="K71" s="152">
        <f>IF(E71=J71,I71*Coversheet!E$11,0)</f>
        <v>0</v>
      </c>
    </row>
    <row r="72" spans="2:11" s="151" customFormat="1" x14ac:dyDescent="0.3">
      <c r="B72" s="41">
        <v>50</v>
      </c>
      <c r="C72" s="41"/>
      <c r="D72" s="41"/>
      <c r="E72" s="41"/>
      <c r="F72" s="41"/>
      <c r="G72" s="41"/>
      <c r="H72" s="53"/>
      <c r="I72" s="42">
        <v>0</v>
      </c>
      <c r="J72" s="151" t="s">
        <v>86</v>
      </c>
      <c r="K72" s="152">
        <f>IF(E72=J72,I72*Coversheet!E$11,0)</f>
        <v>0</v>
      </c>
    </row>
    <row r="73" spans="2:11" s="151" customFormat="1" x14ac:dyDescent="0.3">
      <c r="B73" s="41">
        <v>51</v>
      </c>
      <c r="C73" s="41"/>
      <c r="D73" s="41"/>
      <c r="E73" s="41"/>
      <c r="F73" s="41"/>
      <c r="G73" s="41"/>
      <c r="H73" s="53"/>
      <c r="I73" s="42">
        <v>0</v>
      </c>
      <c r="J73" s="151" t="s">
        <v>86</v>
      </c>
      <c r="K73" s="152">
        <f>IF(E73=J73,I73*Coversheet!E$11,0)</f>
        <v>0</v>
      </c>
    </row>
    <row r="74" spans="2:11" s="151" customFormat="1" x14ac:dyDescent="0.3">
      <c r="B74" s="41">
        <v>52</v>
      </c>
      <c r="C74" s="41"/>
      <c r="D74" s="41"/>
      <c r="E74" s="41"/>
      <c r="F74" s="41"/>
      <c r="G74" s="41"/>
      <c r="H74" s="53"/>
      <c r="I74" s="42">
        <v>0</v>
      </c>
      <c r="J74" s="151" t="s">
        <v>86</v>
      </c>
      <c r="K74" s="152">
        <f>IF(E74=J74,I74*Coversheet!E$11,0)</f>
        <v>0</v>
      </c>
    </row>
    <row r="75" spans="2:11" s="151" customFormat="1" x14ac:dyDescent="0.3">
      <c r="B75" s="41">
        <v>53</v>
      </c>
      <c r="C75" s="41"/>
      <c r="D75" s="41"/>
      <c r="E75" s="41"/>
      <c r="F75" s="41"/>
      <c r="G75" s="41"/>
      <c r="H75" s="53"/>
      <c r="I75" s="42">
        <v>0</v>
      </c>
      <c r="J75" s="151" t="s">
        <v>86</v>
      </c>
      <c r="K75" s="152">
        <f>IF(E75=J75,I75*Coversheet!E$11,0)</f>
        <v>0</v>
      </c>
    </row>
    <row r="76" spans="2:11" s="151" customFormat="1" x14ac:dyDescent="0.3">
      <c r="B76" s="41">
        <v>54</v>
      </c>
      <c r="C76" s="41"/>
      <c r="D76" s="41"/>
      <c r="E76" s="41"/>
      <c r="F76" s="41"/>
      <c r="G76" s="41"/>
      <c r="H76" s="53"/>
      <c r="I76" s="42">
        <v>0</v>
      </c>
      <c r="J76" s="151" t="s">
        <v>86</v>
      </c>
      <c r="K76" s="152">
        <f>IF(E76=J76,I76*Coversheet!E$11,0)</f>
        <v>0</v>
      </c>
    </row>
    <row r="77" spans="2:11" s="151" customFormat="1" x14ac:dyDescent="0.3">
      <c r="B77" s="41">
        <v>55</v>
      </c>
      <c r="C77" s="41"/>
      <c r="D77" s="41"/>
      <c r="E77" s="41"/>
      <c r="F77" s="41"/>
      <c r="G77" s="41"/>
      <c r="H77" s="53"/>
      <c r="I77" s="42">
        <v>0</v>
      </c>
      <c r="J77" s="151" t="s">
        <v>86</v>
      </c>
      <c r="K77" s="152">
        <f>IF(E77=J77,I77*Coversheet!E$11,0)</f>
        <v>0</v>
      </c>
    </row>
    <row r="78" spans="2:11" s="151" customFormat="1" x14ac:dyDescent="0.3">
      <c r="B78" s="41">
        <v>56</v>
      </c>
      <c r="C78" s="41"/>
      <c r="D78" s="41"/>
      <c r="E78" s="41"/>
      <c r="F78" s="41"/>
      <c r="G78" s="41"/>
      <c r="H78" s="53"/>
      <c r="I78" s="42">
        <v>0</v>
      </c>
      <c r="J78" s="151" t="s">
        <v>86</v>
      </c>
      <c r="K78" s="152">
        <f>IF(E78=J78,I78*Coversheet!E$11,0)</f>
        <v>0</v>
      </c>
    </row>
    <row r="79" spans="2:11" s="151" customFormat="1" x14ac:dyDescent="0.3">
      <c r="B79" s="41">
        <v>57</v>
      </c>
      <c r="C79" s="41"/>
      <c r="D79" s="41"/>
      <c r="E79" s="41"/>
      <c r="F79" s="41"/>
      <c r="G79" s="41"/>
      <c r="H79" s="53"/>
      <c r="I79" s="42">
        <v>0</v>
      </c>
      <c r="J79" s="151" t="s">
        <v>86</v>
      </c>
      <c r="K79" s="152">
        <f>IF(E79=J79,I79*Coversheet!E$11,0)</f>
        <v>0</v>
      </c>
    </row>
    <row r="80" spans="2:11" s="151" customFormat="1" x14ac:dyDescent="0.3">
      <c r="B80" s="41">
        <v>58</v>
      </c>
      <c r="C80" s="41"/>
      <c r="D80" s="41"/>
      <c r="E80" s="41"/>
      <c r="F80" s="41"/>
      <c r="G80" s="41"/>
      <c r="H80" s="53"/>
      <c r="I80" s="42">
        <v>0</v>
      </c>
      <c r="J80" s="151" t="s">
        <v>86</v>
      </c>
      <c r="K80" s="152">
        <f>IF(E80=J80,I80*Coversheet!E$11,0)</f>
        <v>0</v>
      </c>
    </row>
    <row r="81" spans="2:11" s="151" customFormat="1" x14ac:dyDescent="0.3">
      <c r="B81" s="41">
        <v>59</v>
      </c>
      <c r="C81" s="41"/>
      <c r="D81" s="41"/>
      <c r="E81" s="41"/>
      <c r="F81" s="41"/>
      <c r="G81" s="41"/>
      <c r="H81" s="53"/>
      <c r="I81" s="42">
        <v>0</v>
      </c>
      <c r="J81" s="151" t="s">
        <v>86</v>
      </c>
      <c r="K81" s="152">
        <f>IF(E81=J81,I81*Coversheet!E$11,0)</f>
        <v>0</v>
      </c>
    </row>
    <row r="82" spans="2:11" s="151" customFormat="1" x14ac:dyDescent="0.3">
      <c r="B82" s="41">
        <v>60</v>
      </c>
      <c r="C82" s="41"/>
      <c r="D82" s="41"/>
      <c r="E82" s="41"/>
      <c r="F82" s="41"/>
      <c r="G82" s="41"/>
      <c r="H82" s="53"/>
      <c r="I82" s="42">
        <v>0</v>
      </c>
      <c r="J82" s="151" t="s">
        <v>86</v>
      </c>
      <c r="K82" s="152">
        <f>IF(E82=J82,I82*Coversheet!E$11,0)</f>
        <v>0</v>
      </c>
    </row>
    <row r="83" spans="2:11" s="151" customFormat="1" x14ac:dyDescent="0.3">
      <c r="B83" s="41">
        <v>61</v>
      </c>
      <c r="C83" s="41"/>
      <c r="D83" s="41"/>
      <c r="E83" s="41"/>
      <c r="F83" s="41"/>
      <c r="G83" s="41"/>
      <c r="H83" s="53"/>
      <c r="I83" s="42">
        <v>0</v>
      </c>
      <c r="J83" s="151" t="s">
        <v>86</v>
      </c>
      <c r="K83" s="152">
        <f>IF(E83=J83,I83*Coversheet!E$11,0)</f>
        <v>0</v>
      </c>
    </row>
    <row r="84" spans="2:11" s="151" customFormat="1" x14ac:dyDescent="0.3">
      <c r="B84" s="41">
        <v>62</v>
      </c>
      <c r="C84" s="41"/>
      <c r="D84" s="41"/>
      <c r="E84" s="41"/>
      <c r="F84" s="41"/>
      <c r="G84" s="41"/>
      <c r="H84" s="53"/>
      <c r="I84" s="42">
        <v>0</v>
      </c>
      <c r="J84" s="151" t="s">
        <v>86</v>
      </c>
      <c r="K84" s="152">
        <f>IF(E84=J84,I84*Coversheet!E$11,0)</f>
        <v>0</v>
      </c>
    </row>
    <row r="85" spans="2:11" s="151" customFormat="1" x14ac:dyDescent="0.3">
      <c r="B85" s="41">
        <v>63</v>
      </c>
      <c r="C85" s="41"/>
      <c r="D85" s="41"/>
      <c r="E85" s="41"/>
      <c r="F85" s="41"/>
      <c r="G85" s="41"/>
      <c r="H85" s="53"/>
      <c r="I85" s="42">
        <v>0</v>
      </c>
      <c r="J85" s="151" t="s">
        <v>86</v>
      </c>
      <c r="K85" s="152">
        <f>IF(E85=J85,I85*Coversheet!E$11,0)</f>
        <v>0</v>
      </c>
    </row>
    <row r="86" spans="2:11" s="151" customFormat="1" x14ac:dyDescent="0.3">
      <c r="B86" s="41">
        <v>64</v>
      </c>
      <c r="C86" s="41"/>
      <c r="D86" s="41"/>
      <c r="E86" s="41"/>
      <c r="F86" s="41"/>
      <c r="G86" s="41"/>
      <c r="H86" s="53"/>
      <c r="I86" s="42">
        <v>0</v>
      </c>
      <c r="J86" s="151" t="s">
        <v>86</v>
      </c>
      <c r="K86" s="152">
        <f>IF(E86=J86,I86*Coversheet!E$11,0)</f>
        <v>0</v>
      </c>
    </row>
    <row r="87" spans="2:11" s="151" customFormat="1" x14ac:dyDescent="0.3">
      <c r="B87" s="41">
        <v>65</v>
      </c>
      <c r="C87" s="41"/>
      <c r="D87" s="41"/>
      <c r="E87" s="41"/>
      <c r="F87" s="41"/>
      <c r="G87" s="41"/>
      <c r="H87" s="53"/>
      <c r="I87" s="42">
        <v>0</v>
      </c>
      <c r="J87" s="151" t="s">
        <v>86</v>
      </c>
      <c r="K87" s="152">
        <f>IF(E87=J87,I87*Coversheet!E$11,0)</f>
        <v>0</v>
      </c>
    </row>
    <row r="88" spans="2:11" s="151" customFormat="1" x14ac:dyDescent="0.3">
      <c r="B88" s="41">
        <v>66</v>
      </c>
      <c r="C88" s="41"/>
      <c r="D88" s="41"/>
      <c r="E88" s="41"/>
      <c r="F88" s="41"/>
      <c r="G88" s="41"/>
      <c r="H88" s="53"/>
      <c r="I88" s="42">
        <v>0</v>
      </c>
      <c r="J88" s="151" t="s">
        <v>86</v>
      </c>
      <c r="K88" s="152">
        <f>IF(E88=J88,I88*Coversheet!E$11,0)</f>
        <v>0</v>
      </c>
    </row>
    <row r="89" spans="2:11" s="151" customFormat="1" x14ac:dyDescent="0.3">
      <c r="B89" s="41">
        <v>67</v>
      </c>
      <c r="C89" s="41"/>
      <c r="D89" s="41"/>
      <c r="E89" s="41"/>
      <c r="F89" s="41"/>
      <c r="G89" s="41"/>
      <c r="H89" s="53"/>
      <c r="I89" s="42">
        <v>0</v>
      </c>
      <c r="J89" s="151" t="s">
        <v>86</v>
      </c>
      <c r="K89" s="152">
        <f>IF(E89=J89,I89*Coversheet!E$11,0)</f>
        <v>0</v>
      </c>
    </row>
    <row r="90" spans="2:11" s="151" customFormat="1" x14ac:dyDescent="0.3">
      <c r="B90" s="41">
        <v>68</v>
      </c>
      <c r="C90" s="41"/>
      <c r="D90" s="41"/>
      <c r="E90" s="41"/>
      <c r="F90" s="41"/>
      <c r="G90" s="41"/>
      <c r="H90" s="53"/>
      <c r="I90" s="42">
        <v>0</v>
      </c>
      <c r="J90" s="151" t="s">
        <v>86</v>
      </c>
      <c r="K90" s="152">
        <f>IF(E90=J90,I90*Coversheet!E$11,0)</f>
        <v>0</v>
      </c>
    </row>
    <row r="91" spans="2:11" s="151" customFormat="1" x14ac:dyDescent="0.3">
      <c r="B91" s="41">
        <v>69</v>
      </c>
      <c r="C91" s="41"/>
      <c r="D91" s="41"/>
      <c r="E91" s="41"/>
      <c r="F91" s="41"/>
      <c r="G91" s="41"/>
      <c r="H91" s="53"/>
      <c r="I91" s="42">
        <v>0</v>
      </c>
      <c r="J91" s="151" t="s">
        <v>86</v>
      </c>
      <c r="K91" s="152">
        <f>IF(E91=J91,I91*Coversheet!E$11,0)</f>
        <v>0</v>
      </c>
    </row>
    <row r="92" spans="2:11" s="151" customFormat="1" x14ac:dyDescent="0.3">
      <c r="B92" s="41">
        <v>70</v>
      </c>
      <c r="C92" s="41"/>
      <c r="D92" s="41"/>
      <c r="E92" s="41"/>
      <c r="F92" s="41"/>
      <c r="G92" s="41"/>
      <c r="H92" s="53"/>
      <c r="I92" s="42">
        <v>0</v>
      </c>
      <c r="J92" s="151" t="s">
        <v>86</v>
      </c>
      <c r="K92" s="152">
        <f>IF(E92=J92,I92*Coversheet!E$11,0)</f>
        <v>0</v>
      </c>
    </row>
    <row r="93" spans="2:11" s="151" customFormat="1" x14ac:dyDescent="0.3">
      <c r="B93" s="41">
        <v>71</v>
      </c>
      <c r="C93" s="41"/>
      <c r="D93" s="41"/>
      <c r="E93" s="41"/>
      <c r="F93" s="41"/>
      <c r="G93" s="41"/>
      <c r="H93" s="53"/>
      <c r="I93" s="42">
        <v>0</v>
      </c>
      <c r="J93" s="151" t="s">
        <v>86</v>
      </c>
      <c r="K93" s="152">
        <f>IF(E93=J93,I93*Coversheet!E$11,0)</f>
        <v>0</v>
      </c>
    </row>
    <row r="94" spans="2:11" s="151" customFormat="1" x14ac:dyDescent="0.3">
      <c r="B94" s="41">
        <v>72</v>
      </c>
      <c r="C94" s="41"/>
      <c r="D94" s="41"/>
      <c r="E94" s="41"/>
      <c r="F94" s="41"/>
      <c r="G94" s="41"/>
      <c r="H94" s="53"/>
      <c r="I94" s="42">
        <v>0</v>
      </c>
      <c r="J94" s="151" t="s">
        <v>86</v>
      </c>
      <c r="K94" s="152">
        <f>IF(E94=J94,I94*Coversheet!E$11,0)</f>
        <v>0</v>
      </c>
    </row>
    <row r="95" spans="2:11" s="151" customFormat="1" x14ac:dyDescent="0.3">
      <c r="B95" s="41">
        <v>73</v>
      </c>
      <c r="C95" s="41"/>
      <c r="D95" s="41"/>
      <c r="E95" s="41"/>
      <c r="F95" s="41"/>
      <c r="G95" s="41"/>
      <c r="H95" s="53"/>
      <c r="I95" s="42">
        <v>0</v>
      </c>
      <c r="J95" s="151" t="s">
        <v>86</v>
      </c>
      <c r="K95" s="152">
        <f>IF(E95=J95,I95*Coversheet!E$11,0)</f>
        <v>0</v>
      </c>
    </row>
    <row r="96" spans="2:11" s="151" customFormat="1" x14ac:dyDescent="0.3">
      <c r="B96" s="41">
        <v>74</v>
      </c>
      <c r="C96" s="41"/>
      <c r="D96" s="41"/>
      <c r="E96" s="41"/>
      <c r="F96" s="41"/>
      <c r="G96" s="41"/>
      <c r="H96" s="53"/>
      <c r="I96" s="42">
        <v>0</v>
      </c>
      <c r="J96" s="151" t="s">
        <v>86</v>
      </c>
      <c r="K96" s="152">
        <f>IF(E96=J96,I96*Coversheet!E$11,0)</f>
        <v>0</v>
      </c>
    </row>
    <row r="97" spans="2:11" s="151" customFormat="1" x14ac:dyDescent="0.3">
      <c r="B97" s="41">
        <v>75</v>
      </c>
      <c r="C97" s="41"/>
      <c r="D97" s="41"/>
      <c r="E97" s="41"/>
      <c r="F97" s="41"/>
      <c r="G97" s="41"/>
      <c r="H97" s="53"/>
      <c r="I97" s="42">
        <v>0</v>
      </c>
      <c r="J97" s="151" t="s">
        <v>86</v>
      </c>
      <c r="K97" s="152">
        <f>IF(E97=J97,I97*Coversheet!E$11,0)</f>
        <v>0</v>
      </c>
    </row>
    <row r="98" spans="2:11" s="151" customFormat="1" x14ac:dyDescent="0.3">
      <c r="B98" s="41">
        <v>76</v>
      </c>
      <c r="C98" s="41"/>
      <c r="D98" s="41"/>
      <c r="E98" s="41"/>
      <c r="F98" s="41"/>
      <c r="G98" s="41"/>
      <c r="H98" s="53"/>
      <c r="I98" s="42">
        <v>0</v>
      </c>
      <c r="J98" s="151" t="s">
        <v>86</v>
      </c>
      <c r="K98" s="152">
        <f>IF(E98=J98,I98*Coversheet!E$11,0)</f>
        <v>0</v>
      </c>
    </row>
    <row r="99" spans="2:11" s="151" customFormat="1" x14ac:dyDescent="0.3">
      <c r="B99" s="41">
        <v>77</v>
      </c>
      <c r="C99" s="41"/>
      <c r="D99" s="41"/>
      <c r="E99" s="41"/>
      <c r="F99" s="41"/>
      <c r="G99" s="41"/>
      <c r="H99" s="53"/>
      <c r="I99" s="42">
        <v>0</v>
      </c>
      <c r="J99" s="151" t="s">
        <v>86</v>
      </c>
      <c r="K99" s="152">
        <f>IF(E99=J99,I99*Coversheet!E$11,0)</f>
        <v>0</v>
      </c>
    </row>
    <row r="100" spans="2:11" s="151" customFormat="1" x14ac:dyDescent="0.3">
      <c r="B100" s="41">
        <v>78</v>
      </c>
      <c r="C100" s="41"/>
      <c r="D100" s="41"/>
      <c r="E100" s="41"/>
      <c r="F100" s="41"/>
      <c r="G100" s="41"/>
      <c r="H100" s="53"/>
      <c r="I100" s="42">
        <v>0</v>
      </c>
      <c r="J100" s="151" t="s">
        <v>86</v>
      </c>
      <c r="K100" s="152">
        <f>IF(E100=J100,I100*Coversheet!E$11,0)</f>
        <v>0</v>
      </c>
    </row>
    <row r="101" spans="2:11" s="151" customFormat="1" x14ac:dyDescent="0.3">
      <c r="B101" s="41">
        <v>79</v>
      </c>
      <c r="C101" s="41"/>
      <c r="D101" s="41"/>
      <c r="E101" s="41"/>
      <c r="F101" s="41"/>
      <c r="G101" s="41"/>
      <c r="H101" s="53"/>
      <c r="I101" s="42">
        <v>0</v>
      </c>
      <c r="J101" s="151" t="s">
        <v>86</v>
      </c>
      <c r="K101" s="152">
        <f>IF(E101=J101,I101*Coversheet!E$11,0)</f>
        <v>0</v>
      </c>
    </row>
    <row r="102" spans="2:11" s="151" customFormat="1" x14ac:dyDescent="0.3">
      <c r="B102" s="41">
        <v>80</v>
      </c>
      <c r="C102" s="41"/>
      <c r="D102" s="41"/>
      <c r="E102" s="41"/>
      <c r="F102" s="41"/>
      <c r="G102" s="41"/>
      <c r="H102" s="53"/>
      <c r="I102" s="42">
        <v>0</v>
      </c>
      <c r="J102" s="151" t="s">
        <v>86</v>
      </c>
      <c r="K102" s="152">
        <f>IF(E102=J102,I102*Coversheet!E$11,0)</f>
        <v>0</v>
      </c>
    </row>
    <row r="103" spans="2:11" s="151" customFormat="1" x14ac:dyDescent="0.3">
      <c r="B103" s="41">
        <v>81</v>
      </c>
      <c r="C103" s="41"/>
      <c r="D103" s="41"/>
      <c r="E103" s="41"/>
      <c r="F103" s="41"/>
      <c r="G103" s="41"/>
      <c r="H103" s="53"/>
      <c r="I103" s="42">
        <v>0</v>
      </c>
      <c r="J103" s="151" t="s">
        <v>86</v>
      </c>
      <c r="K103" s="152">
        <f>IF(E103=J103,I103*Coversheet!E$11,0)</f>
        <v>0</v>
      </c>
    </row>
    <row r="104" spans="2:11" s="151" customFormat="1" x14ac:dyDescent="0.3">
      <c r="B104" s="41">
        <v>82</v>
      </c>
      <c r="C104" s="41"/>
      <c r="D104" s="41"/>
      <c r="E104" s="41"/>
      <c r="F104" s="41"/>
      <c r="G104" s="41"/>
      <c r="H104" s="53"/>
      <c r="I104" s="42">
        <v>0</v>
      </c>
      <c r="J104" s="151" t="s">
        <v>86</v>
      </c>
      <c r="K104" s="152">
        <f>IF(E104=J104,I104*Coversheet!E$11,0)</f>
        <v>0</v>
      </c>
    </row>
    <row r="105" spans="2:11" s="151" customFormat="1" x14ac:dyDescent="0.3">
      <c r="B105" s="41">
        <v>83</v>
      </c>
      <c r="C105" s="41"/>
      <c r="D105" s="41"/>
      <c r="E105" s="41"/>
      <c r="F105" s="41"/>
      <c r="G105" s="41"/>
      <c r="H105" s="53"/>
      <c r="I105" s="42">
        <v>0</v>
      </c>
      <c r="J105" s="151" t="s">
        <v>86</v>
      </c>
      <c r="K105" s="152">
        <f>IF(E105=J105,I105*Coversheet!E$11,0)</f>
        <v>0</v>
      </c>
    </row>
    <row r="106" spans="2:11" s="151" customFormat="1" x14ac:dyDescent="0.3">
      <c r="B106" s="41">
        <v>84</v>
      </c>
      <c r="C106" s="41"/>
      <c r="D106" s="41"/>
      <c r="E106" s="41"/>
      <c r="F106" s="41"/>
      <c r="G106" s="41"/>
      <c r="H106" s="53"/>
      <c r="I106" s="42">
        <v>0</v>
      </c>
      <c r="J106" s="151" t="s">
        <v>86</v>
      </c>
      <c r="K106" s="152">
        <f>IF(E106=J106,I106*Coversheet!E$11,0)</f>
        <v>0</v>
      </c>
    </row>
    <row r="107" spans="2:11" s="151" customFormat="1" x14ac:dyDescent="0.3">
      <c r="B107" s="41">
        <v>85</v>
      </c>
      <c r="C107" s="41"/>
      <c r="D107" s="41"/>
      <c r="E107" s="41"/>
      <c r="F107" s="41"/>
      <c r="G107" s="41"/>
      <c r="H107" s="53"/>
      <c r="I107" s="42">
        <v>0</v>
      </c>
      <c r="J107" s="151" t="s">
        <v>86</v>
      </c>
      <c r="K107" s="152">
        <f>IF(E107=J107,I107*Coversheet!E$11,0)</f>
        <v>0</v>
      </c>
    </row>
    <row r="108" spans="2:11" s="151" customFormat="1" x14ac:dyDescent="0.3">
      <c r="B108" s="41">
        <v>86</v>
      </c>
      <c r="C108" s="41"/>
      <c r="D108" s="41"/>
      <c r="E108" s="41"/>
      <c r="F108" s="41"/>
      <c r="G108" s="41"/>
      <c r="H108" s="53"/>
      <c r="I108" s="42">
        <v>0</v>
      </c>
      <c r="J108" s="151" t="s">
        <v>86</v>
      </c>
      <c r="K108" s="152">
        <f>IF(E108=J108,I108*Coversheet!E$11,0)</f>
        <v>0</v>
      </c>
    </row>
    <row r="109" spans="2:11" s="151" customFormat="1" x14ac:dyDescent="0.3">
      <c r="B109" s="41">
        <v>87</v>
      </c>
      <c r="C109" s="41"/>
      <c r="D109" s="41"/>
      <c r="E109" s="41"/>
      <c r="F109" s="41"/>
      <c r="G109" s="41"/>
      <c r="H109" s="53"/>
      <c r="I109" s="42">
        <v>0</v>
      </c>
      <c r="J109" s="151" t="s">
        <v>86</v>
      </c>
      <c r="K109" s="152">
        <f>IF(E109=J109,I109*Coversheet!E$11,0)</f>
        <v>0</v>
      </c>
    </row>
    <row r="110" spans="2:11" s="151" customFormat="1" x14ac:dyDescent="0.3">
      <c r="B110" s="41">
        <v>88</v>
      </c>
      <c r="C110" s="41"/>
      <c r="D110" s="41"/>
      <c r="E110" s="41"/>
      <c r="F110" s="41"/>
      <c r="G110" s="41"/>
      <c r="H110" s="53"/>
      <c r="I110" s="42">
        <v>0</v>
      </c>
      <c r="J110" s="151" t="s">
        <v>86</v>
      </c>
      <c r="K110" s="152">
        <f>IF(E110=J110,I110*Coversheet!E$11,0)</f>
        <v>0</v>
      </c>
    </row>
    <row r="111" spans="2:11" s="151" customFormat="1" x14ac:dyDescent="0.3">
      <c r="B111" s="41">
        <v>89</v>
      </c>
      <c r="C111" s="41"/>
      <c r="D111" s="41"/>
      <c r="E111" s="41"/>
      <c r="F111" s="41"/>
      <c r="G111" s="41"/>
      <c r="H111" s="53"/>
      <c r="I111" s="42">
        <v>0</v>
      </c>
      <c r="J111" s="151" t="s">
        <v>86</v>
      </c>
      <c r="K111" s="152">
        <f>IF(E111=J111,I111*Coversheet!E$11,0)</f>
        <v>0</v>
      </c>
    </row>
    <row r="112" spans="2:11" s="151" customFormat="1" x14ac:dyDescent="0.3">
      <c r="B112" s="41">
        <v>90</v>
      </c>
      <c r="C112" s="41"/>
      <c r="D112" s="41"/>
      <c r="E112" s="41"/>
      <c r="F112" s="41"/>
      <c r="G112" s="41"/>
      <c r="H112" s="53"/>
      <c r="I112" s="42">
        <v>0</v>
      </c>
      <c r="J112" s="151" t="s">
        <v>86</v>
      </c>
      <c r="K112" s="152">
        <f>IF(E112=J112,I112*Coversheet!E$11,0)</f>
        <v>0</v>
      </c>
    </row>
    <row r="113" spans="2:11" s="151" customFormat="1" x14ac:dyDescent="0.3">
      <c r="B113" s="41">
        <v>91</v>
      </c>
      <c r="C113" s="41"/>
      <c r="D113" s="41"/>
      <c r="E113" s="41"/>
      <c r="F113" s="41"/>
      <c r="G113" s="41"/>
      <c r="H113" s="53"/>
      <c r="I113" s="42">
        <v>0</v>
      </c>
      <c r="J113" s="151" t="s">
        <v>86</v>
      </c>
      <c r="K113" s="152">
        <f>IF(E113=J113,I113*Coversheet!E$11,0)</f>
        <v>0</v>
      </c>
    </row>
    <row r="114" spans="2:11" s="151" customFormat="1" x14ac:dyDescent="0.3">
      <c r="B114" s="41">
        <v>92</v>
      </c>
      <c r="C114" s="41"/>
      <c r="D114" s="41"/>
      <c r="E114" s="41"/>
      <c r="F114" s="41"/>
      <c r="G114" s="41"/>
      <c r="H114" s="53"/>
      <c r="I114" s="42">
        <v>0</v>
      </c>
      <c r="J114" s="151" t="s">
        <v>86</v>
      </c>
      <c r="K114" s="152">
        <f>IF(E114=J114,I114*Coversheet!E$11,0)</f>
        <v>0</v>
      </c>
    </row>
    <row r="115" spans="2:11" s="151" customFormat="1" x14ac:dyDescent="0.3">
      <c r="B115" s="41">
        <v>93</v>
      </c>
      <c r="C115" s="41"/>
      <c r="D115" s="41"/>
      <c r="E115" s="41"/>
      <c r="F115" s="41"/>
      <c r="G115" s="41"/>
      <c r="H115" s="53"/>
      <c r="I115" s="42">
        <v>0</v>
      </c>
      <c r="J115" s="151" t="s">
        <v>86</v>
      </c>
      <c r="K115" s="152">
        <f>IF(E115=J115,I115*Coversheet!E$11,0)</f>
        <v>0</v>
      </c>
    </row>
    <row r="116" spans="2:11" s="151" customFormat="1" x14ac:dyDescent="0.3">
      <c r="B116" s="41">
        <v>94</v>
      </c>
      <c r="C116" s="41"/>
      <c r="D116" s="41"/>
      <c r="E116" s="41"/>
      <c r="F116" s="41"/>
      <c r="G116" s="41"/>
      <c r="H116" s="53"/>
      <c r="I116" s="42">
        <v>0</v>
      </c>
      <c r="J116" s="151" t="s">
        <v>86</v>
      </c>
      <c r="K116" s="152">
        <f>IF(E116=J116,I116*Coversheet!E$11,0)</f>
        <v>0</v>
      </c>
    </row>
    <row r="117" spans="2:11" s="151" customFormat="1" x14ac:dyDescent="0.3">
      <c r="B117" s="41">
        <v>95</v>
      </c>
      <c r="C117" s="41"/>
      <c r="D117" s="41"/>
      <c r="E117" s="41"/>
      <c r="F117" s="41"/>
      <c r="G117" s="41"/>
      <c r="H117" s="53"/>
      <c r="I117" s="42">
        <v>0</v>
      </c>
      <c r="J117" s="151" t="s">
        <v>86</v>
      </c>
      <c r="K117" s="152">
        <f>IF(E117=J117,I117*Coversheet!E$11,0)</f>
        <v>0</v>
      </c>
    </row>
    <row r="118" spans="2:11" s="151" customFormat="1" x14ac:dyDescent="0.3">
      <c r="B118" s="41">
        <v>96</v>
      </c>
      <c r="C118" s="41"/>
      <c r="D118" s="41"/>
      <c r="E118" s="41"/>
      <c r="F118" s="41"/>
      <c r="G118" s="41"/>
      <c r="H118" s="53"/>
      <c r="I118" s="42">
        <v>0</v>
      </c>
      <c r="J118" s="151" t="s">
        <v>86</v>
      </c>
      <c r="K118" s="152">
        <f>IF(E118=J118,I118*Coversheet!E$11,0)</f>
        <v>0</v>
      </c>
    </row>
    <row r="119" spans="2:11" s="151" customFormat="1" x14ac:dyDescent="0.3">
      <c r="B119" s="41">
        <v>97</v>
      </c>
      <c r="C119" s="41"/>
      <c r="D119" s="41"/>
      <c r="E119" s="41"/>
      <c r="F119" s="41"/>
      <c r="G119" s="41"/>
      <c r="H119" s="53"/>
      <c r="I119" s="42">
        <v>0</v>
      </c>
      <c r="J119" s="151" t="s">
        <v>86</v>
      </c>
      <c r="K119" s="152">
        <f>IF(E119=J119,I119*Coversheet!E$11,0)</f>
        <v>0</v>
      </c>
    </row>
    <row r="120" spans="2:11" s="151" customFormat="1" x14ac:dyDescent="0.3">
      <c r="B120" s="41">
        <v>98</v>
      </c>
      <c r="C120" s="41"/>
      <c r="D120" s="41"/>
      <c r="E120" s="41"/>
      <c r="F120" s="41"/>
      <c r="G120" s="41"/>
      <c r="H120" s="53"/>
      <c r="I120" s="42">
        <v>0</v>
      </c>
      <c r="J120" s="151" t="s">
        <v>86</v>
      </c>
      <c r="K120" s="152">
        <f>IF(E120=J120,I120*Coversheet!E$11,0)</f>
        <v>0</v>
      </c>
    </row>
    <row r="121" spans="2:11" s="151" customFormat="1" x14ac:dyDescent="0.3">
      <c r="B121" s="41">
        <v>99</v>
      </c>
      <c r="C121" s="41"/>
      <c r="D121" s="41"/>
      <c r="E121" s="41"/>
      <c r="F121" s="41"/>
      <c r="G121" s="41"/>
      <c r="H121" s="53"/>
      <c r="I121" s="42">
        <v>0</v>
      </c>
      <c r="J121" s="151" t="s">
        <v>86</v>
      </c>
      <c r="K121" s="152">
        <f>IF(E121=J121,I121*Coversheet!E$11,0)</f>
        <v>0</v>
      </c>
    </row>
    <row r="122" spans="2:11" s="151" customFormat="1" x14ac:dyDescent="0.3">
      <c r="B122" s="41">
        <v>100</v>
      </c>
      <c r="C122" s="41"/>
      <c r="D122" s="41"/>
      <c r="E122" s="41"/>
      <c r="F122" s="41"/>
      <c r="G122" s="41"/>
      <c r="H122" s="53"/>
      <c r="I122" s="42">
        <v>0</v>
      </c>
      <c r="J122" s="151" t="s">
        <v>86</v>
      </c>
      <c r="K122" s="152">
        <f>IF(E122=J122,I122*Coversheet!E$11,0)</f>
        <v>0</v>
      </c>
    </row>
    <row r="123" spans="2:11" s="151" customFormat="1" x14ac:dyDescent="0.3"/>
  </sheetData>
  <sheetProtection algorithmName="SHA-512" hashValue="Ox7fr8cUctUdxzrnNlE/rR6j9S2QsXjBv3kHG4ySkIR4p9iLJMQdwdx9DaUf8zOscVFsq30kXXZilc7nP8o3WA==" saltValue="AR8LgjCOXwmX5Hv81yaypQ==" spinCount="100000" sheet="1" selectLockedCells="1"/>
  <mergeCells count="7">
    <mergeCell ref="B11:G11"/>
    <mergeCell ref="B13:F13"/>
    <mergeCell ref="B6:G6"/>
    <mergeCell ref="B7:G7"/>
    <mergeCell ref="B8:G8"/>
    <mergeCell ref="B9:H9"/>
    <mergeCell ref="B10:F10"/>
  </mergeCells>
  <conditionalFormatting sqref="I23:I122">
    <cfRule type="cellIs" dxfId="0" priority="1" operator="lessThan">
      <formula>0</formula>
    </cfRule>
  </conditionalFormatting>
  <dataValidations count="10">
    <dataValidation type="decimal" allowBlank="1" showInputMessage="1" showErrorMessage="1" promptTitle="Amount" prompt="Enter Dollar Amount" sqref="I23:I122" xr:uid="{2623DDD4-5A1A-471F-9D39-D28DB7EB9D4E}">
      <formula1>-10000</formula1>
      <formula2>500000000</formula2>
    </dataValidation>
    <dataValidation type="list" allowBlank="1" showInputMessage="1" showErrorMessage="1" promptTitle="Select from the drop down menu" prompt="Select from the drop down menu" sqref="E23:E122" xr:uid="{BC0EEE6F-3E1D-48CE-86EC-3CE84F31DB88}">
      <formula1>"Yes, No"</formula1>
    </dataValidation>
    <dataValidation type="custom" allowBlank="1" showInputMessage="1" showErrorMessage="1" errorTitle="Read only" error="This cell is read only" sqref="B2 B3 B4 B21 C10:H17 C5:H8 B5:B8 B10:B17 B9:H9" xr:uid="{290417F2-78B4-43F1-96E5-91A45F4304E8}">
      <formula1>"""=1=1"""</formula1>
    </dataValidation>
    <dataValidation type="custom" allowBlank="1" showInputMessage="1" showErrorMessage="1" errorTitle="Read only" error="This cell is read only" sqref="H19 I19" xr:uid="{B8A2EEB6-F862-4C65-915B-6D9409664D7D}">
      <formula1>"""=1=1"""</formula1>
    </dataValidation>
    <dataValidation type="custom" allowBlank="1" showInputMessage="1" showErrorMessage="1" errorTitle="Read only" error="This cell is read only" sqref="C22:I22" xr:uid="{A8711023-3995-4B2C-80CC-DEE495B85E19}">
      <formula1>"""=1=1"""</formula1>
    </dataValidation>
    <dataValidation type="custom" allowBlank="1" showInputMessage="1" showErrorMessage="1" errorTitle="Read only" error="This cell is read only" sqref="B23:B122" xr:uid="{768D39A5-7BCD-4E6E-9EF8-D17BB4EE4480}">
      <formula1>"""=1=1"""</formula1>
    </dataValidation>
    <dataValidation allowBlank="1" showInputMessage="1" showErrorMessage="1" promptTitle="Period" prompt="Period" sqref="D23:D122" xr:uid="{C1A27C01-2894-4F91-B8A1-04BCD23D757F}"/>
    <dataValidation allowBlank="1" showInputMessage="1" showErrorMessage="1" promptTitle="Expenditure Name" prompt="Expenditure Name" sqref="F23:F122" xr:uid="{31736634-CA42-4D0C-B308-C1806F067146}"/>
    <dataValidation allowBlank="1" showInputMessage="1" showErrorMessage="1" promptTitle="Service Description" prompt="Service Description" sqref="G23:G122" xr:uid="{5DF7D776-1D8D-456E-9250-F6FCE1D585AC}"/>
    <dataValidation allowBlank="1" showInputMessage="1" showErrorMessage="1" promptTitle="Paid Date" prompt="Paid Date" sqref="H23:H122" xr:uid="{165ABC2A-97EB-471B-A5D9-EBADF74334F0}"/>
  </dataValidations>
  <pageMargins left="0.7" right="0.7" top="0.75" bottom="0.75" header="0.3" footer="0.3"/>
  <pageSetup scale="98" fitToHeight="0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Title="Select from the drop down menu" prompt="Select from the drop down menu" xr:uid="{6E55A757-1430-4D82-809E-DA1BE50DE61D}">
          <x14:formula1>
            <xm:f>'Drop Downs'!$A$1:$A$3</xm:f>
          </x14:formula1>
          <xm:sqref>C23:C122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9B7C6-B049-41D1-A54D-4CDDB8BD8B33}">
  <sheetPr>
    <tabColor theme="4" tint="0.79998168889431442"/>
    <pageSetUpPr fitToPage="1"/>
  </sheetPr>
  <dimension ref="B2:S1734"/>
  <sheetViews>
    <sheetView showGridLines="0" zoomScale="70" zoomScaleNormal="70" zoomScalePageLayoutView="70" workbookViewId="0">
      <selection activeCell="B3" sqref="B3"/>
    </sheetView>
  </sheetViews>
  <sheetFormatPr defaultColWidth="9.1796875" defaultRowHeight="14" x14ac:dyDescent="0.3"/>
  <cols>
    <col min="1" max="1" width="3.7265625" style="113" customWidth="1"/>
    <col min="2" max="2" width="13.1796875" style="113" customWidth="1"/>
    <col min="3" max="3" width="2.54296875" style="113" hidden="1" customWidth="1"/>
    <col min="4" max="4" width="12.1796875" style="113" customWidth="1"/>
    <col min="5" max="16" width="9.7265625" style="113" customWidth="1"/>
    <col min="17" max="17" width="25.81640625" style="113" customWidth="1"/>
    <col min="18" max="18" width="12.26953125" style="113" customWidth="1"/>
    <col min="19" max="19" width="13.54296875" style="113" customWidth="1"/>
    <col min="20" max="16384" width="9.1796875" style="113"/>
  </cols>
  <sheetData>
    <row r="2" spans="2:19" s="114" customFormat="1" ht="20.149999999999999" customHeight="1" x14ac:dyDescent="0.4">
      <c r="B2" s="104" t="s">
        <v>87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2"/>
      <c r="Q2" s="122"/>
    </row>
    <row r="3" spans="2:19" ht="20.149999999999999" customHeight="1" x14ac:dyDescent="0.3">
      <c r="B3" s="7" t="s">
        <v>88</v>
      </c>
      <c r="C3" s="123"/>
      <c r="D3" s="112"/>
      <c r="E3" s="112"/>
      <c r="F3" s="112"/>
      <c r="R3" s="115"/>
    </row>
    <row r="4" spans="2:19" ht="20.149999999999999" customHeight="1" x14ac:dyDescent="0.3">
      <c r="B4" s="7" t="s">
        <v>89</v>
      </c>
      <c r="C4" s="123"/>
      <c r="D4" s="8"/>
      <c r="E4" s="124"/>
      <c r="F4" s="115"/>
    </row>
    <row r="5" spans="2:19" ht="6" customHeight="1" x14ac:dyDescent="0.3">
      <c r="D5" s="124"/>
    </row>
    <row r="6" spans="2:19" ht="80.150000000000006" customHeight="1" x14ac:dyDescent="0.3">
      <c r="B6" s="105" t="s">
        <v>90</v>
      </c>
      <c r="C6" s="105"/>
      <c r="D6" s="105" t="s">
        <v>91</v>
      </c>
      <c r="E6" s="44" t="s">
        <v>92</v>
      </c>
      <c r="F6" s="44" t="s">
        <v>93</v>
      </c>
      <c r="G6" s="44" t="s">
        <v>94</v>
      </c>
      <c r="H6" s="44" t="s">
        <v>95</v>
      </c>
      <c r="I6" s="44" t="s">
        <v>96</v>
      </c>
      <c r="J6" s="44" t="s">
        <v>97</v>
      </c>
      <c r="K6" s="44" t="s">
        <v>98</v>
      </c>
      <c r="L6" s="44" t="s">
        <v>99</v>
      </c>
      <c r="M6" s="44" t="s">
        <v>100</v>
      </c>
      <c r="N6" s="44" t="s">
        <v>101</v>
      </c>
      <c r="O6" s="44" t="s">
        <v>102</v>
      </c>
      <c r="P6" s="105" t="s">
        <v>24</v>
      </c>
      <c r="Q6" s="105" t="s">
        <v>103</v>
      </c>
      <c r="S6" s="113" t="s">
        <v>64</v>
      </c>
    </row>
    <row r="7" spans="2:19" ht="18.649999999999999" customHeight="1" x14ac:dyDescent="0.3">
      <c r="B7" s="111" t="str">
        <f>IF(ISBLANK(D4),"",CHOOSE(WEEKDAY(C7),"Sunday","Monday","Tuesday","Wednesday","Thursday","Friday","Saturday"))</f>
        <v/>
      </c>
      <c r="C7" s="196" t="str">
        <f>IF($D$4=0,"",$D$4-15)</f>
        <v/>
      </c>
      <c r="D7" s="196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106">
        <f>SUM(E7:O7)</f>
        <v>0</v>
      </c>
      <c r="Q7" s="46"/>
      <c r="R7" s="116"/>
    </row>
    <row r="8" spans="2:19" ht="18.649999999999999" customHeight="1" x14ac:dyDescent="0.3">
      <c r="B8" s="111" t="str">
        <f>IF(ISBLANK(D4),"",CHOOSE(WEEKDAY(C8),"Sunday","Monday","Tuesday","Wednesday","Thursday","Friday","Saturday"))</f>
        <v/>
      </c>
      <c r="C8" s="196" t="str">
        <f>IF($D$4=0,"",$D$4-14)</f>
        <v/>
      </c>
      <c r="D8" s="196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106">
        <f t="shared" ref="P8:P22" si="0">SUM(E8:O8)</f>
        <v>0</v>
      </c>
      <c r="Q8" s="46"/>
      <c r="R8" s="116"/>
    </row>
    <row r="9" spans="2:19" ht="18.649999999999999" customHeight="1" x14ac:dyDescent="0.3">
      <c r="B9" s="111" t="str">
        <f>IF(ISBLANK(D4),"",CHOOSE(WEEKDAY(C9),"Sunday","Monday","Tuesday","Wednesday","Thursday","Friday","Saturday"))</f>
        <v/>
      </c>
      <c r="C9" s="197" t="str">
        <f>IF($D$4=0,"",$D$4-13)</f>
        <v/>
      </c>
      <c r="D9" s="198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106">
        <f t="shared" si="0"/>
        <v>0</v>
      </c>
      <c r="Q9" s="47"/>
      <c r="R9" s="116"/>
    </row>
    <row r="10" spans="2:19" ht="18.649999999999999" customHeight="1" x14ac:dyDescent="0.3">
      <c r="B10" s="111" t="str">
        <f>IF(ISBLANK(D4),"",CHOOSE(WEEKDAY(C10),"Sunday","Monday","Tuesday","Wednesday","Thursday","Friday","Saturday"))</f>
        <v/>
      </c>
      <c r="C10" s="196" t="str">
        <f>IF($D$4=0,"",$D$4-12)</f>
        <v/>
      </c>
      <c r="D10" s="196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106">
        <f t="shared" si="0"/>
        <v>0</v>
      </c>
      <c r="Q10" s="47"/>
      <c r="R10" s="116"/>
    </row>
    <row r="11" spans="2:19" ht="18.649999999999999" customHeight="1" x14ac:dyDescent="0.3">
      <c r="B11" s="111" t="str">
        <f>IF(ISBLANK(D4),"",CHOOSE(WEEKDAY(C11),"Sunday","Monday","Tuesday","Wednesday","Thursday","Friday","Saturday"))</f>
        <v/>
      </c>
      <c r="C11" s="196" t="str">
        <f>IF($D$4=0,"",$D$4-11)</f>
        <v/>
      </c>
      <c r="D11" s="196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106">
        <f t="shared" si="0"/>
        <v>0</v>
      </c>
      <c r="Q11" s="47"/>
      <c r="R11" s="116"/>
    </row>
    <row r="12" spans="2:19" ht="18.649999999999999" customHeight="1" x14ac:dyDescent="0.3">
      <c r="B12" s="111" t="str">
        <f>IF(ISBLANK(D4),"",CHOOSE(WEEKDAY(C12),"Sunday","Monday","Tuesday","Wednesday","Thursday","Friday","Saturday"))</f>
        <v/>
      </c>
      <c r="C12" s="196" t="str">
        <f>IF($D$4=0,"",$D$4-10)</f>
        <v/>
      </c>
      <c r="D12" s="196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106">
        <f t="shared" si="0"/>
        <v>0</v>
      </c>
      <c r="Q12" s="47"/>
      <c r="R12" s="116"/>
    </row>
    <row r="13" spans="2:19" ht="18.649999999999999" customHeight="1" x14ac:dyDescent="0.3">
      <c r="B13" s="111" t="str">
        <f>IF(ISBLANK(D4),"",CHOOSE(WEEKDAY(C13),"Sunday","Monday","Tuesday","Wednesday","Thursday","Friday","Saturday"))</f>
        <v/>
      </c>
      <c r="C13" s="196" t="str">
        <f>IF($D$4=0,"",$D$4-9)</f>
        <v/>
      </c>
      <c r="D13" s="196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106">
        <f t="shared" si="0"/>
        <v>0</v>
      </c>
      <c r="Q13" s="47"/>
      <c r="R13" s="116"/>
    </row>
    <row r="14" spans="2:19" ht="18.649999999999999" customHeight="1" x14ac:dyDescent="0.3">
      <c r="B14" s="111" t="str">
        <f>IF(ISBLANK(D4),"",CHOOSE(WEEKDAY(C14),"Sunday","Monday","Tuesday","Wednesday","Thursday","Friday","Saturday"))</f>
        <v/>
      </c>
      <c r="C14" s="196" t="str">
        <f>IF($D$4=0,"",$D$4-8)</f>
        <v/>
      </c>
      <c r="D14" s="196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06">
        <f t="shared" si="0"/>
        <v>0</v>
      </c>
      <c r="Q14" s="47"/>
      <c r="R14" s="116"/>
    </row>
    <row r="15" spans="2:19" ht="18.649999999999999" customHeight="1" x14ac:dyDescent="0.3">
      <c r="B15" s="111" t="str">
        <f>IF(ISBLANK(D4),"",CHOOSE(WEEKDAY(C15),"Sunday","Monday","Tuesday","Wednesday","Thursday","Friday","Saturday"))</f>
        <v/>
      </c>
      <c r="C15" s="196" t="str">
        <f>IF($D$4=0,"",$D$4-7)</f>
        <v/>
      </c>
      <c r="D15" s="196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06">
        <f t="shared" si="0"/>
        <v>0</v>
      </c>
      <c r="Q15" s="47"/>
      <c r="R15" s="116"/>
    </row>
    <row r="16" spans="2:19" ht="18.649999999999999" customHeight="1" x14ac:dyDescent="0.3">
      <c r="B16" s="111" t="str">
        <f>IF(ISBLANK(D4),"",CHOOSE(WEEKDAY(C16),"Sunday","Monday","Tuesday","Wednesday","Thursday","Friday","Saturday"))</f>
        <v/>
      </c>
      <c r="C16" s="196" t="str">
        <f>IF($D$4=0,"",$D$4-6)</f>
        <v/>
      </c>
      <c r="D16" s="196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106">
        <f t="shared" si="0"/>
        <v>0</v>
      </c>
      <c r="Q16" s="47"/>
      <c r="R16" s="116"/>
    </row>
    <row r="17" spans="2:19" ht="18.649999999999999" customHeight="1" x14ac:dyDescent="0.3">
      <c r="B17" s="111" t="str">
        <f>IF(ISBLANK(D4),"",CHOOSE(WEEKDAY(C17),"Sunday","Monday","Tuesday","Wednesday","Thursday","Friday","Saturday"))</f>
        <v/>
      </c>
      <c r="C17" s="196" t="str">
        <f>IF($D$4=0,"",$D$4-5)</f>
        <v/>
      </c>
      <c r="D17" s="196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106">
        <f t="shared" si="0"/>
        <v>0</v>
      </c>
      <c r="Q17" s="47"/>
      <c r="R17" s="116"/>
    </row>
    <row r="18" spans="2:19" ht="18.649999999999999" customHeight="1" x14ac:dyDescent="0.3">
      <c r="B18" s="111" t="str">
        <f>IF(ISBLANK(D4),"",CHOOSE(WEEKDAY(C18),"Sunday","Monday","Tuesday","Wednesday","Thursday","Friday","Saturday"))</f>
        <v/>
      </c>
      <c r="C18" s="196" t="str">
        <f>IF($D$4=0,"",$D$4-4)</f>
        <v/>
      </c>
      <c r="D18" s="196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106">
        <f t="shared" si="0"/>
        <v>0</v>
      </c>
      <c r="Q18" s="47"/>
      <c r="R18" s="116"/>
    </row>
    <row r="19" spans="2:19" ht="18.649999999999999" customHeight="1" x14ac:dyDescent="0.3">
      <c r="B19" s="111" t="str">
        <f>IF(ISBLANK(D4),"",CHOOSE(WEEKDAY(C19),"Sunday","Monday","Tuesday","Wednesday","Thursday","Friday","Saturday"))</f>
        <v/>
      </c>
      <c r="C19" s="196" t="str">
        <f>IF($D$4=0,"",$D$4-3)</f>
        <v/>
      </c>
      <c r="D19" s="196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106">
        <f t="shared" si="0"/>
        <v>0</v>
      </c>
      <c r="Q19" s="47"/>
      <c r="R19" s="116"/>
    </row>
    <row r="20" spans="2:19" ht="18.649999999999999" customHeight="1" x14ac:dyDescent="0.3">
      <c r="B20" s="111" t="str">
        <f>IF(ISBLANK(D4),"",CHOOSE(WEEKDAY(C20),"Sunday","Monday","Tuesday","Wednesday","Thursday","Friday","Saturday"))</f>
        <v/>
      </c>
      <c r="C20" s="196" t="str">
        <f>IF($D$4=0,"",$D$4-2)</f>
        <v/>
      </c>
      <c r="D20" s="196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106">
        <f t="shared" si="0"/>
        <v>0</v>
      </c>
      <c r="Q20" s="47"/>
      <c r="R20" s="116"/>
    </row>
    <row r="21" spans="2:19" ht="18.649999999999999" customHeight="1" x14ac:dyDescent="0.3">
      <c r="B21" s="111" t="str">
        <f>IF(ISBLANK(D4),"",CHOOSE(WEEKDAY(C21),"Sunday","Monday","Tuesday","Wednesday","Thursday","Friday","Saturday"))</f>
        <v/>
      </c>
      <c r="C21" s="196" t="str">
        <f>IF($D$4=0,"",$D$4-1)</f>
        <v/>
      </c>
      <c r="D21" s="196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106">
        <f t="shared" si="0"/>
        <v>0</v>
      </c>
      <c r="Q21" s="47"/>
      <c r="R21" s="116"/>
    </row>
    <row r="22" spans="2:19" ht="18.649999999999999" customHeight="1" x14ac:dyDescent="0.3">
      <c r="B22" s="111" t="str">
        <f>IF(ISBLANK(D4),"",CHOOSE(WEEKDAY(C22),"Sunday","Monday","Tuesday","Wednesday","Thursday","Friday","Saturday"))</f>
        <v/>
      </c>
      <c r="C22" s="196" t="str">
        <f>IF($D$4=0,"",$D$4)</f>
        <v/>
      </c>
      <c r="D22" s="196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106">
        <f t="shared" si="0"/>
        <v>0</v>
      </c>
      <c r="Q22" s="6"/>
      <c r="R22" s="116"/>
    </row>
    <row r="23" spans="2:19" s="118" customFormat="1" ht="18.649999999999999" customHeight="1" x14ac:dyDescent="0.3">
      <c r="B23" s="125"/>
      <c r="C23" s="132"/>
      <c r="D23" s="108" t="s">
        <v>104</v>
      </c>
      <c r="E23" s="107">
        <f>SUM(E7:E22)</f>
        <v>0</v>
      </c>
      <c r="F23" s="107">
        <f t="shared" ref="F23:P23" si="1">SUM(F7:F22)</f>
        <v>0</v>
      </c>
      <c r="G23" s="107">
        <f t="shared" si="1"/>
        <v>0</v>
      </c>
      <c r="H23" s="107">
        <f t="shared" si="1"/>
        <v>0</v>
      </c>
      <c r="I23" s="107">
        <f t="shared" si="1"/>
        <v>0</v>
      </c>
      <c r="J23" s="107">
        <f t="shared" si="1"/>
        <v>0</v>
      </c>
      <c r="K23" s="107">
        <f t="shared" si="1"/>
        <v>0</v>
      </c>
      <c r="L23" s="107">
        <f t="shared" si="1"/>
        <v>0</v>
      </c>
      <c r="M23" s="107">
        <f t="shared" si="1"/>
        <v>0</v>
      </c>
      <c r="N23" s="107">
        <f t="shared" si="1"/>
        <v>0</v>
      </c>
      <c r="O23" s="107">
        <f t="shared" si="1"/>
        <v>0</v>
      </c>
      <c r="P23" s="107">
        <f t="shared" si="1"/>
        <v>0</v>
      </c>
      <c r="Q23" s="47"/>
      <c r="R23" s="117"/>
    </row>
    <row r="24" spans="2:19" ht="15" customHeight="1" x14ac:dyDescent="0.3"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Q24" s="122"/>
    </row>
    <row r="25" spans="2:19" ht="15" customHeight="1" x14ac:dyDescent="0.3">
      <c r="C25" s="126" t="s">
        <v>105</v>
      </c>
      <c r="D25" s="109" t="s">
        <v>106</v>
      </c>
      <c r="E25" s="112"/>
      <c r="F25" s="112"/>
      <c r="G25" s="112"/>
      <c r="H25" s="115"/>
      <c r="I25" s="115"/>
      <c r="J25" s="115"/>
      <c r="K25" s="109" t="s">
        <v>107</v>
      </c>
      <c r="L25" s="112"/>
      <c r="M25" s="112"/>
      <c r="N25" s="112"/>
      <c r="O25" s="115"/>
      <c r="P25" s="115"/>
      <c r="Q25" s="115"/>
      <c r="R25" s="115"/>
      <c r="S25" s="119"/>
    </row>
    <row r="26" spans="2:19" ht="15" customHeight="1" x14ac:dyDescent="0.3">
      <c r="C26" s="127">
        <v>40940</v>
      </c>
      <c r="D26" s="109" t="s">
        <v>49</v>
      </c>
      <c r="E26" s="9"/>
      <c r="K26" s="109" t="s">
        <v>49</v>
      </c>
      <c r="L26" s="9"/>
      <c r="Q26" s="115"/>
      <c r="S26" s="120"/>
    </row>
    <row r="27" spans="2:19" ht="15" customHeight="1" x14ac:dyDescent="0.3">
      <c r="C27" s="128"/>
      <c r="D27" s="129"/>
      <c r="E27" s="130"/>
      <c r="K27" s="129"/>
      <c r="L27" s="130"/>
      <c r="Q27" s="115"/>
      <c r="S27" s="120"/>
    </row>
    <row r="28" spans="2:19" ht="140.15" customHeight="1" x14ac:dyDescent="0.3">
      <c r="C28" s="128"/>
      <c r="D28" s="110" t="s">
        <v>108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131"/>
      <c r="S28" s="120"/>
    </row>
    <row r="29" spans="2:19" ht="6" customHeight="1" x14ac:dyDescent="0.3">
      <c r="C29" s="128"/>
      <c r="D29" s="129"/>
      <c r="E29" s="130"/>
      <c r="K29" s="129"/>
      <c r="L29" s="130"/>
      <c r="Q29" s="115"/>
      <c r="S29" s="120"/>
    </row>
    <row r="30" spans="2:19" ht="15" customHeight="1" x14ac:dyDescent="0.3">
      <c r="B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Q30" s="122"/>
    </row>
    <row r="33" s="113" customFormat="1" x14ac:dyDescent="0.3"/>
    <row r="34" s="113" customFormat="1" x14ac:dyDescent="0.3"/>
    <row r="35" s="113" customFormat="1" x14ac:dyDescent="0.3"/>
    <row r="36" s="113" customFormat="1" x14ac:dyDescent="0.3"/>
    <row r="37" s="113" customFormat="1" x14ac:dyDescent="0.3"/>
    <row r="38" s="113" customFormat="1" x14ac:dyDescent="0.3"/>
    <row r="39" s="113" customFormat="1" x14ac:dyDescent="0.3"/>
    <row r="40" s="113" customFormat="1" x14ac:dyDescent="0.3"/>
    <row r="41" s="113" customFormat="1" x14ac:dyDescent="0.3"/>
    <row r="42" s="113" customFormat="1" x14ac:dyDescent="0.3"/>
    <row r="43" s="113" customFormat="1" x14ac:dyDescent="0.3"/>
    <row r="44" s="113" customFormat="1" x14ac:dyDescent="0.3"/>
    <row r="45" s="113" customFormat="1" x14ac:dyDescent="0.3"/>
    <row r="46" s="113" customFormat="1" x14ac:dyDescent="0.3"/>
    <row r="47" s="113" customFormat="1" x14ac:dyDescent="0.3"/>
    <row r="48" s="113" customFormat="1" x14ac:dyDescent="0.3"/>
    <row r="49" s="113" customFormat="1" x14ac:dyDescent="0.3"/>
    <row r="50" s="113" customFormat="1" x14ac:dyDescent="0.3"/>
    <row r="51" s="113" customFormat="1" x14ac:dyDescent="0.3"/>
    <row r="52" s="113" customFormat="1" x14ac:dyDescent="0.3"/>
    <row r="53" s="113" customFormat="1" x14ac:dyDescent="0.3"/>
    <row r="54" s="113" customFormat="1" x14ac:dyDescent="0.3"/>
    <row r="55" s="113" customFormat="1" x14ac:dyDescent="0.3"/>
    <row r="56" s="113" customFormat="1" x14ac:dyDescent="0.3"/>
    <row r="57" s="113" customFormat="1" x14ac:dyDescent="0.3"/>
    <row r="58" s="113" customFormat="1" x14ac:dyDescent="0.3"/>
    <row r="59" s="113" customFormat="1" x14ac:dyDescent="0.3"/>
    <row r="60" s="113" customFormat="1" x14ac:dyDescent="0.3"/>
    <row r="61" s="113" customFormat="1" x14ac:dyDescent="0.3"/>
    <row r="62" s="113" customFormat="1" x14ac:dyDescent="0.3"/>
    <row r="63" s="113" customFormat="1" x14ac:dyDescent="0.3"/>
    <row r="64" s="113" customFormat="1" x14ac:dyDescent="0.3"/>
    <row r="65" s="113" customFormat="1" x14ac:dyDescent="0.3"/>
    <row r="66" s="113" customFormat="1" x14ac:dyDescent="0.3"/>
    <row r="67" s="113" customFormat="1" x14ac:dyDescent="0.3"/>
    <row r="68" s="113" customFormat="1" x14ac:dyDescent="0.3"/>
    <row r="69" s="113" customFormat="1" x14ac:dyDescent="0.3"/>
    <row r="70" s="113" customFormat="1" x14ac:dyDescent="0.3"/>
    <row r="71" s="113" customFormat="1" x14ac:dyDescent="0.3"/>
    <row r="72" s="113" customFormat="1" x14ac:dyDescent="0.3"/>
    <row r="73" s="113" customFormat="1" x14ac:dyDescent="0.3"/>
    <row r="74" s="113" customFormat="1" x14ac:dyDescent="0.3"/>
    <row r="75" s="113" customFormat="1" x14ac:dyDescent="0.3"/>
    <row r="76" s="113" customFormat="1" x14ac:dyDescent="0.3"/>
    <row r="77" s="113" customFormat="1" x14ac:dyDescent="0.3"/>
    <row r="78" s="113" customFormat="1" x14ac:dyDescent="0.3"/>
    <row r="79" s="113" customFormat="1" x14ac:dyDescent="0.3"/>
    <row r="80" s="113" customFormat="1" x14ac:dyDescent="0.3"/>
    <row r="81" s="113" customFormat="1" x14ac:dyDescent="0.3"/>
    <row r="82" s="113" customFormat="1" x14ac:dyDescent="0.3"/>
    <row r="83" s="113" customFormat="1" x14ac:dyDescent="0.3"/>
    <row r="84" s="113" customFormat="1" x14ac:dyDescent="0.3"/>
    <row r="85" s="113" customFormat="1" x14ac:dyDescent="0.3"/>
    <row r="86" s="113" customFormat="1" x14ac:dyDescent="0.3"/>
    <row r="87" s="113" customFormat="1" x14ac:dyDescent="0.3"/>
    <row r="88" s="113" customFormat="1" x14ac:dyDescent="0.3"/>
    <row r="89" s="113" customFormat="1" x14ac:dyDescent="0.3"/>
    <row r="90" s="113" customFormat="1" x14ac:dyDescent="0.3"/>
    <row r="91" s="113" customFormat="1" x14ac:dyDescent="0.3"/>
    <row r="92" s="113" customFormat="1" x14ac:dyDescent="0.3"/>
    <row r="93" s="113" customFormat="1" x14ac:dyDescent="0.3"/>
    <row r="94" s="113" customFormat="1" x14ac:dyDescent="0.3"/>
    <row r="95" s="113" customFormat="1" x14ac:dyDescent="0.3"/>
    <row r="96" s="113" customFormat="1" x14ac:dyDescent="0.3"/>
    <row r="97" s="113" customFormat="1" x14ac:dyDescent="0.3"/>
    <row r="98" s="113" customFormat="1" x14ac:dyDescent="0.3"/>
    <row r="99" s="113" customFormat="1" x14ac:dyDescent="0.3"/>
    <row r="100" s="113" customFormat="1" x14ac:dyDescent="0.3"/>
    <row r="101" s="113" customFormat="1" x14ac:dyDescent="0.3"/>
    <row r="102" s="113" customFormat="1" x14ac:dyDescent="0.3"/>
    <row r="103" s="113" customFormat="1" x14ac:dyDescent="0.3"/>
    <row r="104" s="113" customFormat="1" x14ac:dyDescent="0.3"/>
    <row r="105" s="113" customFormat="1" x14ac:dyDescent="0.3"/>
    <row r="106" s="113" customFormat="1" x14ac:dyDescent="0.3"/>
    <row r="107" s="113" customFormat="1" x14ac:dyDescent="0.3"/>
    <row r="108" s="113" customFormat="1" x14ac:dyDescent="0.3"/>
    <row r="109" s="113" customFormat="1" x14ac:dyDescent="0.3"/>
    <row r="110" s="113" customFormat="1" x14ac:dyDescent="0.3"/>
    <row r="111" s="113" customFormat="1" x14ac:dyDescent="0.3"/>
    <row r="112" s="113" customFormat="1" x14ac:dyDescent="0.3"/>
    <row r="113" s="113" customFormat="1" x14ac:dyDescent="0.3"/>
    <row r="114" s="113" customFormat="1" x14ac:dyDescent="0.3"/>
    <row r="115" s="113" customFormat="1" x14ac:dyDescent="0.3"/>
    <row r="116" s="113" customFormat="1" x14ac:dyDescent="0.3"/>
    <row r="117" s="113" customFormat="1" x14ac:dyDescent="0.3"/>
    <row r="118" s="113" customFormat="1" x14ac:dyDescent="0.3"/>
    <row r="119" s="113" customFormat="1" x14ac:dyDescent="0.3"/>
    <row r="120" s="113" customFormat="1" x14ac:dyDescent="0.3"/>
    <row r="121" s="113" customFormat="1" x14ac:dyDescent="0.3"/>
    <row r="122" s="113" customFormat="1" x14ac:dyDescent="0.3"/>
    <row r="123" s="113" customFormat="1" x14ac:dyDescent="0.3"/>
    <row r="124" s="113" customFormat="1" x14ac:dyDescent="0.3"/>
    <row r="125" s="113" customFormat="1" x14ac:dyDescent="0.3"/>
    <row r="126" s="113" customFormat="1" x14ac:dyDescent="0.3"/>
    <row r="127" s="113" customFormat="1" x14ac:dyDescent="0.3"/>
    <row r="128" s="113" customFormat="1" x14ac:dyDescent="0.3"/>
    <row r="129" s="113" customFormat="1" x14ac:dyDescent="0.3"/>
    <row r="130" s="113" customFormat="1" x14ac:dyDescent="0.3"/>
    <row r="131" s="113" customFormat="1" x14ac:dyDescent="0.3"/>
    <row r="132" s="113" customFormat="1" x14ac:dyDescent="0.3"/>
    <row r="133" s="113" customFormat="1" x14ac:dyDescent="0.3"/>
    <row r="134" s="113" customFormat="1" x14ac:dyDescent="0.3"/>
    <row r="135" s="113" customFormat="1" x14ac:dyDescent="0.3"/>
    <row r="136" s="113" customFormat="1" x14ac:dyDescent="0.3"/>
    <row r="137" s="113" customFormat="1" x14ac:dyDescent="0.3"/>
    <row r="138" s="113" customFormat="1" x14ac:dyDescent="0.3"/>
    <row r="139" s="113" customFormat="1" x14ac:dyDescent="0.3"/>
    <row r="140" s="113" customFormat="1" x14ac:dyDescent="0.3"/>
    <row r="141" s="113" customFormat="1" x14ac:dyDescent="0.3"/>
    <row r="142" s="113" customFormat="1" x14ac:dyDescent="0.3"/>
    <row r="143" s="113" customFormat="1" x14ac:dyDescent="0.3"/>
    <row r="144" s="113" customFormat="1" x14ac:dyDescent="0.3"/>
    <row r="145" s="113" customFormat="1" x14ac:dyDescent="0.3"/>
    <row r="146" s="113" customFormat="1" x14ac:dyDescent="0.3"/>
    <row r="147" s="113" customFormat="1" x14ac:dyDescent="0.3"/>
    <row r="148" s="113" customFormat="1" x14ac:dyDescent="0.3"/>
    <row r="149" s="113" customFormat="1" x14ac:dyDescent="0.3"/>
    <row r="150" s="113" customFormat="1" x14ac:dyDescent="0.3"/>
    <row r="151" s="113" customFormat="1" x14ac:dyDescent="0.3"/>
    <row r="152" s="113" customFormat="1" x14ac:dyDescent="0.3"/>
    <row r="153" s="113" customFormat="1" x14ac:dyDescent="0.3"/>
    <row r="154" s="113" customFormat="1" x14ac:dyDescent="0.3"/>
    <row r="155" s="113" customFormat="1" x14ac:dyDescent="0.3"/>
    <row r="156" s="113" customFormat="1" x14ac:dyDescent="0.3"/>
    <row r="157" s="113" customFormat="1" x14ac:dyDescent="0.3"/>
    <row r="158" s="113" customFormat="1" x14ac:dyDescent="0.3"/>
    <row r="159" s="113" customFormat="1" x14ac:dyDescent="0.3"/>
    <row r="160" s="113" customFormat="1" x14ac:dyDescent="0.3"/>
    <row r="161" s="113" customFormat="1" x14ac:dyDescent="0.3"/>
    <row r="162" s="113" customFormat="1" x14ac:dyDescent="0.3"/>
    <row r="163" s="113" customFormat="1" x14ac:dyDescent="0.3"/>
    <row r="164" s="113" customFormat="1" x14ac:dyDescent="0.3"/>
    <row r="165" s="113" customFormat="1" x14ac:dyDescent="0.3"/>
    <row r="166" s="113" customFormat="1" x14ac:dyDescent="0.3"/>
    <row r="167" s="113" customFormat="1" x14ac:dyDescent="0.3"/>
    <row r="168" s="113" customFormat="1" x14ac:dyDescent="0.3"/>
    <row r="169" s="113" customFormat="1" x14ac:dyDescent="0.3"/>
    <row r="170" s="113" customFormat="1" x14ac:dyDescent="0.3"/>
    <row r="171" s="113" customFormat="1" x14ac:dyDescent="0.3"/>
    <row r="172" s="113" customFormat="1" x14ac:dyDescent="0.3"/>
    <row r="173" s="113" customFormat="1" x14ac:dyDescent="0.3"/>
    <row r="174" s="113" customFormat="1" x14ac:dyDescent="0.3"/>
    <row r="175" s="113" customFormat="1" x14ac:dyDescent="0.3"/>
    <row r="176" s="113" customFormat="1" x14ac:dyDescent="0.3"/>
    <row r="177" s="113" customFormat="1" x14ac:dyDescent="0.3"/>
    <row r="178" s="113" customFormat="1" x14ac:dyDescent="0.3"/>
    <row r="179" s="113" customFormat="1" x14ac:dyDescent="0.3"/>
    <row r="180" s="113" customFormat="1" x14ac:dyDescent="0.3"/>
    <row r="181" s="113" customFormat="1" x14ac:dyDescent="0.3"/>
    <row r="182" s="113" customFormat="1" x14ac:dyDescent="0.3"/>
    <row r="183" s="113" customFormat="1" x14ac:dyDescent="0.3"/>
    <row r="184" s="113" customFormat="1" x14ac:dyDescent="0.3"/>
    <row r="185" s="113" customFormat="1" x14ac:dyDescent="0.3"/>
    <row r="186" s="113" customFormat="1" x14ac:dyDescent="0.3"/>
    <row r="187" s="113" customFormat="1" x14ac:dyDescent="0.3"/>
    <row r="188" s="113" customFormat="1" x14ac:dyDescent="0.3"/>
    <row r="189" s="113" customFormat="1" x14ac:dyDescent="0.3"/>
    <row r="190" s="113" customFormat="1" x14ac:dyDescent="0.3"/>
    <row r="191" s="113" customFormat="1" x14ac:dyDescent="0.3"/>
    <row r="192" s="113" customFormat="1" x14ac:dyDescent="0.3"/>
    <row r="193" s="113" customFormat="1" x14ac:dyDescent="0.3"/>
    <row r="194" s="113" customFormat="1" x14ac:dyDescent="0.3"/>
    <row r="195" s="113" customFormat="1" x14ac:dyDescent="0.3"/>
    <row r="196" s="113" customFormat="1" x14ac:dyDescent="0.3"/>
    <row r="197" s="113" customFormat="1" x14ac:dyDescent="0.3"/>
    <row r="198" s="113" customFormat="1" x14ac:dyDescent="0.3"/>
    <row r="199" s="113" customFormat="1" x14ac:dyDescent="0.3"/>
    <row r="200" s="113" customFormat="1" x14ac:dyDescent="0.3"/>
    <row r="201" s="113" customFormat="1" x14ac:dyDescent="0.3"/>
    <row r="202" s="113" customFormat="1" x14ac:dyDescent="0.3"/>
    <row r="203" s="113" customFormat="1" x14ac:dyDescent="0.3"/>
    <row r="204" s="113" customFormat="1" x14ac:dyDescent="0.3"/>
    <row r="205" s="113" customFormat="1" x14ac:dyDescent="0.3"/>
    <row r="206" s="113" customFormat="1" x14ac:dyDescent="0.3"/>
    <row r="207" s="113" customFormat="1" x14ac:dyDescent="0.3"/>
    <row r="208" s="113" customFormat="1" x14ac:dyDescent="0.3"/>
    <row r="209" s="113" customFormat="1" x14ac:dyDescent="0.3"/>
    <row r="210" s="113" customFormat="1" x14ac:dyDescent="0.3"/>
    <row r="211" s="113" customFormat="1" x14ac:dyDescent="0.3"/>
    <row r="212" s="113" customFormat="1" x14ac:dyDescent="0.3"/>
    <row r="213" s="113" customFormat="1" x14ac:dyDescent="0.3"/>
    <row r="214" s="113" customFormat="1" x14ac:dyDescent="0.3"/>
    <row r="215" s="113" customFormat="1" x14ac:dyDescent="0.3"/>
    <row r="216" s="113" customFormat="1" x14ac:dyDescent="0.3"/>
    <row r="217" s="113" customFormat="1" x14ac:dyDescent="0.3"/>
    <row r="218" s="113" customFormat="1" x14ac:dyDescent="0.3"/>
    <row r="219" s="113" customFormat="1" x14ac:dyDescent="0.3"/>
    <row r="220" s="113" customFormat="1" x14ac:dyDescent="0.3"/>
    <row r="221" s="113" customFormat="1" x14ac:dyDescent="0.3"/>
    <row r="222" s="113" customFormat="1" x14ac:dyDescent="0.3"/>
    <row r="223" s="113" customFormat="1" x14ac:dyDescent="0.3"/>
    <row r="224" s="113" customFormat="1" x14ac:dyDescent="0.3"/>
    <row r="225" s="113" customFormat="1" x14ac:dyDescent="0.3"/>
    <row r="226" s="113" customFormat="1" x14ac:dyDescent="0.3"/>
    <row r="227" s="113" customFormat="1" x14ac:dyDescent="0.3"/>
    <row r="228" s="113" customFormat="1" x14ac:dyDescent="0.3"/>
    <row r="229" s="113" customFormat="1" x14ac:dyDescent="0.3"/>
    <row r="230" s="113" customFormat="1" x14ac:dyDescent="0.3"/>
    <row r="231" s="113" customFormat="1" x14ac:dyDescent="0.3"/>
    <row r="232" s="113" customFormat="1" x14ac:dyDescent="0.3"/>
    <row r="233" s="113" customFormat="1" x14ac:dyDescent="0.3"/>
    <row r="234" s="113" customFormat="1" x14ac:dyDescent="0.3"/>
    <row r="235" s="113" customFormat="1" x14ac:dyDescent="0.3"/>
    <row r="236" s="113" customFormat="1" x14ac:dyDescent="0.3"/>
    <row r="237" s="113" customFormat="1" x14ac:dyDescent="0.3"/>
    <row r="238" s="113" customFormat="1" x14ac:dyDescent="0.3"/>
    <row r="239" s="113" customFormat="1" x14ac:dyDescent="0.3"/>
    <row r="240" s="113" customFormat="1" x14ac:dyDescent="0.3"/>
    <row r="241" s="113" customFormat="1" x14ac:dyDescent="0.3"/>
    <row r="242" s="113" customFormat="1" x14ac:dyDescent="0.3"/>
    <row r="243" s="113" customFormat="1" x14ac:dyDescent="0.3"/>
    <row r="244" s="113" customFormat="1" x14ac:dyDescent="0.3"/>
    <row r="245" s="113" customFormat="1" x14ac:dyDescent="0.3"/>
    <row r="246" s="113" customFormat="1" x14ac:dyDescent="0.3"/>
    <row r="247" s="113" customFormat="1" x14ac:dyDescent="0.3"/>
    <row r="248" s="113" customFormat="1" x14ac:dyDescent="0.3"/>
    <row r="249" s="113" customFormat="1" x14ac:dyDescent="0.3"/>
    <row r="250" s="113" customFormat="1" x14ac:dyDescent="0.3"/>
    <row r="251" s="113" customFormat="1" x14ac:dyDescent="0.3"/>
    <row r="252" s="113" customFormat="1" x14ac:dyDescent="0.3"/>
    <row r="253" s="113" customFormat="1" x14ac:dyDescent="0.3"/>
    <row r="254" s="113" customFormat="1" x14ac:dyDescent="0.3"/>
    <row r="255" s="113" customFormat="1" x14ac:dyDescent="0.3"/>
    <row r="256" s="113" customFormat="1" x14ac:dyDescent="0.3"/>
    <row r="257" s="113" customFormat="1" x14ac:dyDescent="0.3"/>
    <row r="258" s="113" customFormat="1" x14ac:dyDescent="0.3"/>
    <row r="259" s="113" customFormat="1" x14ac:dyDescent="0.3"/>
    <row r="260" s="113" customFormat="1" x14ac:dyDescent="0.3"/>
    <row r="261" s="113" customFormat="1" x14ac:dyDescent="0.3"/>
    <row r="262" s="113" customFormat="1" x14ac:dyDescent="0.3"/>
    <row r="263" s="113" customFormat="1" x14ac:dyDescent="0.3"/>
    <row r="264" s="113" customFormat="1" x14ac:dyDescent="0.3"/>
    <row r="265" s="113" customFormat="1" x14ac:dyDescent="0.3"/>
    <row r="266" s="113" customFormat="1" x14ac:dyDescent="0.3"/>
    <row r="267" s="113" customFormat="1" x14ac:dyDescent="0.3"/>
    <row r="268" s="113" customFormat="1" x14ac:dyDescent="0.3"/>
    <row r="269" s="113" customFormat="1" x14ac:dyDescent="0.3"/>
    <row r="270" s="113" customFormat="1" x14ac:dyDescent="0.3"/>
    <row r="271" s="113" customFormat="1" x14ac:dyDescent="0.3"/>
    <row r="272" s="113" customFormat="1" x14ac:dyDescent="0.3"/>
    <row r="273" s="113" customFormat="1" x14ac:dyDescent="0.3"/>
    <row r="274" s="113" customFormat="1" x14ac:dyDescent="0.3"/>
    <row r="275" s="113" customFormat="1" x14ac:dyDescent="0.3"/>
    <row r="276" s="113" customFormat="1" x14ac:dyDescent="0.3"/>
    <row r="277" s="113" customFormat="1" x14ac:dyDescent="0.3"/>
    <row r="278" s="113" customFormat="1" x14ac:dyDescent="0.3"/>
    <row r="279" s="113" customFormat="1" x14ac:dyDescent="0.3"/>
    <row r="280" s="113" customFormat="1" x14ac:dyDescent="0.3"/>
    <row r="281" s="113" customFormat="1" x14ac:dyDescent="0.3"/>
    <row r="282" s="113" customFormat="1" x14ac:dyDescent="0.3"/>
    <row r="283" s="113" customFormat="1" x14ac:dyDescent="0.3"/>
    <row r="284" s="113" customFormat="1" x14ac:dyDescent="0.3"/>
    <row r="285" s="113" customFormat="1" x14ac:dyDescent="0.3"/>
    <row r="286" s="113" customFormat="1" x14ac:dyDescent="0.3"/>
    <row r="287" s="113" customFormat="1" x14ac:dyDescent="0.3"/>
    <row r="288" s="113" customFormat="1" x14ac:dyDescent="0.3"/>
    <row r="289" s="113" customFormat="1" x14ac:dyDescent="0.3"/>
    <row r="290" s="113" customFormat="1" x14ac:dyDescent="0.3"/>
    <row r="291" s="113" customFormat="1" x14ac:dyDescent="0.3"/>
    <row r="292" s="113" customFormat="1" x14ac:dyDescent="0.3"/>
    <row r="293" s="113" customFormat="1" x14ac:dyDescent="0.3"/>
    <row r="294" s="113" customFormat="1" x14ac:dyDescent="0.3"/>
    <row r="295" s="113" customFormat="1" x14ac:dyDescent="0.3"/>
    <row r="296" s="113" customFormat="1" x14ac:dyDescent="0.3"/>
    <row r="297" s="113" customFormat="1" x14ac:dyDescent="0.3"/>
    <row r="298" s="113" customFormat="1" x14ac:dyDescent="0.3"/>
    <row r="299" s="113" customFormat="1" x14ac:dyDescent="0.3"/>
    <row r="300" s="113" customFormat="1" x14ac:dyDescent="0.3"/>
    <row r="301" s="113" customFormat="1" x14ac:dyDescent="0.3"/>
    <row r="302" s="113" customFormat="1" x14ac:dyDescent="0.3"/>
    <row r="303" s="113" customFormat="1" x14ac:dyDescent="0.3"/>
    <row r="304" s="113" customFormat="1" x14ac:dyDescent="0.3"/>
    <row r="305" s="113" customFormat="1" x14ac:dyDescent="0.3"/>
    <row r="306" s="113" customFormat="1" x14ac:dyDescent="0.3"/>
    <row r="307" s="113" customFormat="1" x14ac:dyDescent="0.3"/>
    <row r="308" s="113" customFormat="1" x14ac:dyDescent="0.3"/>
    <row r="309" s="113" customFormat="1" x14ac:dyDescent="0.3"/>
    <row r="310" s="113" customFormat="1" x14ac:dyDescent="0.3"/>
    <row r="311" s="113" customFormat="1" x14ac:dyDescent="0.3"/>
    <row r="312" s="113" customFormat="1" x14ac:dyDescent="0.3"/>
    <row r="313" s="113" customFormat="1" x14ac:dyDescent="0.3"/>
    <row r="314" s="113" customFormat="1" x14ac:dyDescent="0.3"/>
    <row r="315" s="113" customFormat="1" x14ac:dyDescent="0.3"/>
    <row r="316" s="113" customFormat="1" x14ac:dyDescent="0.3"/>
    <row r="317" s="113" customFormat="1" x14ac:dyDescent="0.3"/>
    <row r="318" s="113" customFormat="1" x14ac:dyDescent="0.3"/>
    <row r="319" s="113" customFormat="1" x14ac:dyDescent="0.3"/>
    <row r="320" s="113" customFormat="1" x14ac:dyDescent="0.3"/>
    <row r="321" s="113" customFormat="1" x14ac:dyDescent="0.3"/>
    <row r="322" s="113" customFormat="1" x14ac:dyDescent="0.3"/>
    <row r="323" s="113" customFormat="1" x14ac:dyDescent="0.3"/>
    <row r="324" s="113" customFormat="1" x14ac:dyDescent="0.3"/>
    <row r="325" s="113" customFormat="1" x14ac:dyDescent="0.3"/>
    <row r="326" s="113" customFormat="1" x14ac:dyDescent="0.3"/>
    <row r="327" s="113" customFormat="1" x14ac:dyDescent="0.3"/>
    <row r="328" s="113" customFormat="1" x14ac:dyDescent="0.3"/>
    <row r="329" s="113" customFormat="1" x14ac:dyDescent="0.3"/>
    <row r="330" s="113" customFormat="1" x14ac:dyDescent="0.3"/>
    <row r="331" s="113" customFormat="1" x14ac:dyDescent="0.3"/>
    <row r="332" s="113" customFormat="1" x14ac:dyDescent="0.3"/>
    <row r="333" s="113" customFormat="1" x14ac:dyDescent="0.3"/>
    <row r="334" s="113" customFormat="1" x14ac:dyDescent="0.3"/>
    <row r="335" s="113" customFormat="1" x14ac:dyDescent="0.3"/>
    <row r="336" s="113" customFormat="1" x14ac:dyDescent="0.3"/>
    <row r="337" s="113" customFormat="1" x14ac:dyDescent="0.3"/>
    <row r="338" s="113" customFormat="1" x14ac:dyDescent="0.3"/>
    <row r="339" s="113" customFormat="1" x14ac:dyDescent="0.3"/>
    <row r="340" s="113" customFormat="1" x14ac:dyDescent="0.3"/>
    <row r="341" s="113" customFormat="1" x14ac:dyDescent="0.3"/>
    <row r="342" s="113" customFormat="1" x14ac:dyDescent="0.3"/>
    <row r="343" s="113" customFormat="1" x14ac:dyDescent="0.3"/>
    <row r="344" s="113" customFormat="1" x14ac:dyDescent="0.3"/>
    <row r="345" s="113" customFormat="1" x14ac:dyDescent="0.3"/>
    <row r="346" s="113" customFormat="1" x14ac:dyDescent="0.3"/>
    <row r="347" s="113" customFormat="1" x14ac:dyDescent="0.3"/>
    <row r="348" s="113" customFormat="1" x14ac:dyDescent="0.3"/>
    <row r="349" s="113" customFormat="1" x14ac:dyDescent="0.3"/>
    <row r="350" s="113" customFormat="1" x14ac:dyDescent="0.3"/>
    <row r="351" s="113" customFormat="1" x14ac:dyDescent="0.3"/>
    <row r="352" s="113" customFormat="1" x14ac:dyDescent="0.3"/>
    <row r="353" s="113" customFormat="1" x14ac:dyDescent="0.3"/>
    <row r="354" s="113" customFormat="1" x14ac:dyDescent="0.3"/>
    <row r="355" s="113" customFormat="1" x14ac:dyDescent="0.3"/>
    <row r="356" s="113" customFormat="1" x14ac:dyDescent="0.3"/>
    <row r="357" s="113" customFormat="1" x14ac:dyDescent="0.3"/>
    <row r="358" s="113" customFormat="1" x14ac:dyDescent="0.3"/>
    <row r="359" s="113" customFormat="1" x14ac:dyDescent="0.3"/>
    <row r="360" s="113" customFormat="1" x14ac:dyDescent="0.3"/>
    <row r="361" s="113" customFormat="1" x14ac:dyDescent="0.3"/>
    <row r="362" s="113" customFormat="1" x14ac:dyDescent="0.3"/>
    <row r="363" s="113" customFormat="1" x14ac:dyDescent="0.3"/>
    <row r="364" s="113" customFormat="1" x14ac:dyDescent="0.3"/>
    <row r="365" s="113" customFormat="1" x14ac:dyDescent="0.3"/>
    <row r="366" s="113" customFormat="1" x14ac:dyDescent="0.3"/>
    <row r="367" s="113" customFormat="1" x14ac:dyDescent="0.3"/>
    <row r="368" s="113" customFormat="1" x14ac:dyDescent="0.3"/>
    <row r="369" s="113" customFormat="1" x14ac:dyDescent="0.3"/>
    <row r="370" s="113" customFormat="1" x14ac:dyDescent="0.3"/>
    <row r="371" s="113" customFormat="1" x14ac:dyDescent="0.3"/>
    <row r="372" s="113" customFormat="1" x14ac:dyDescent="0.3"/>
    <row r="373" s="113" customFormat="1" x14ac:dyDescent="0.3"/>
    <row r="374" s="113" customFormat="1" x14ac:dyDescent="0.3"/>
    <row r="375" s="113" customFormat="1" x14ac:dyDescent="0.3"/>
    <row r="376" s="113" customFormat="1" x14ac:dyDescent="0.3"/>
    <row r="377" s="113" customFormat="1" x14ac:dyDescent="0.3"/>
    <row r="378" s="113" customFormat="1" x14ac:dyDescent="0.3"/>
    <row r="379" s="113" customFormat="1" x14ac:dyDescent="0.3"/>
    <row r="380" s="113" customFormat="1" x14ac:dyDescent="0.3"/>
    <row r="381" s="113" customFormat="1" x14ac:dyDescent="0.3"/>
    <row r="382" s="113" customFormat="1" x14ac:dyDescent="0.3"/>
    <row r="383" s="113" customFormat="1" x14ac:dyDescent="0.3"/>
    <row r="384" s="113" customFormat="1" x14ac:dyDescent="0.3"/>
    <row r="385" s="113" customFormat="1" x14ac:dyDescent="0.3"/>
    <row r="386" s="113" customFormat="1" x14ac:dyDescent="0.3"/>
    <row r="387" s="113" customFormat="1" x14ac:dyDescent="0.3"/>
    <row r="388" s="113" customFormat="1" x14ac:dyDescent="0.3"/>
    <row r="389" s="113" customFormat="1" x14ac:dyDescent="0.3"/>
    <row r="390" s="113" customFormat="1" x14ac:dyDescent="0.3"/>
    <row r="391" s="113" customFormat="1" x14ac:dyDescent="0.3"/>
    <row r="392" s="113" customFormat="1" x14ac:dyDescent="0.3"/>
    <row r="393" s="113" customFormat="1" x14ac:dyDescent="0.3"/>
    <row r="394" s="113" customFormat="1" x14ac:dyDescent="0.3"/>
    <row r="395" s="113" customFormat="1" x14ac:dyDescent="0.3"/>
    <row r="396" s="113" customFormat="1" x14ac:dyDescent="0.3"/>
    <row r="397" s="113" customFormat="1" x14ac:dyDescent="0.3"/>
    <row r="398" s="113" customFormat="1" x14ac:dyDescent="0.3"/>
    <row r="399" s="113" customFormat="1" x14ac:dyDescent="0.3"/>
    <row r="400" s="113" customFormat="1" x14ac:dyDescent="0.3"/>
    <row r="401" s="113" customFormat="1" x14ac:dyDescent="0.3"/>
    <row r="402" s="113" customFormat="1" x14ac:dyDescent="0.3"/>
    <row r="403" s="113" customFormat="1" x14ac:dyDescent="0.3"/>
    <row r="404" s="113" customFormat="1" x14ac:dyDescent="0.3"/>
    <row r="405" s="113" customFormat="1" x14ac:dyDescent="0.3"/>
    <row r="406" s="113" customFormat="1" x14ac:dyDescent="0.3"/>
    <row r="407" s="113" customFormat="1" x14ac:dyDescent="0.3"/>
    <row r="408" s="113" customFormat="1" x14ac:dyDescent="0.3"/>
    <row r="409" s="113" customFormat="1" x14ac:dyDescent="0.3"/>
    <row r="410" s="113" customFormat="1" x14ac:dyDescent="0.3"/>
    <row r="411" s="113" customFormat="1" x14ac:dyDescent="0.3"/>
    <row r="412" s="113" customFormat="1" x14ac:dyDescent="0.3"/>
    <row r="413" s="113" customFormat="1" x14ac:dyDescent="0.3"/>
    <row r="414" s="113" customFormat="1" x14ac:dyDescent="0.3"/>
    <row r="415" s="113" customFormat="1" x14ac:dyDescent="0.3"/>
    <row r="416" s="113" customFormat="1" x14ac:dyDescent="0.3"/>
    <row r="417" s="113" customFormat="1" x14ac:dyDescent="0.3"/>
    <row r="418" s="113" customFormat="1" x14ac:dyDescent="0.3"/>
    <row r="419" s="113" customFormat="1" x14ac:dyDescent="0.3"/>
    <row r="420" s="113" customFormat="1" x14ac:dyDescent="0.3"/>
    <row r="421" s="113" customFormat="1" x14ac:dyDescent="0.3"/>
    <row r="422" s="113" customFormat="1" x14ac:dyDescent="0.3"/>
    <row r="423" s="113" customFormat="1" x14ac:dyDescent="0.3"/>
    <row r="424" s="113" customFormat="1" x14ac:dyDescent="0.3"/>
    <row r="425" s="113" customFormat="1" x14ac:dyDescent="0.3"/>
    <row r="426" s="113" customFormat="1" x14ac:dyDescent="0.3"/>
    <row r="427" s="113" customFormat="1" x14ac:dyDescent="0.3"/>
    <row r="428" s="113" customFormat="1" x14ac:dyDescent="0.3"/>
    <row r="429" s="113" customFormat="1" x14ac:dyDescent="0.3"/>
    <row r="430" s="113" customFormat="1" x14ac:dyDescent="0.3"/>
    <row r="431" s="113" customFormat="1" x14ac:dyDescent="0.3"/>
    <row r="432" s="113" customFormat="1" x14ac:dyDescent="0.3"/>
    <row r="433" s="113" customFormat="1" x14ac:dyDescent="0.3"/>
    <row r="434" s="113" customFormat="1" x14ac:dyDescent="0.3"/>
    <row r="435" s="113" customFormat="1" x14ac:dyDescent="0.3"/>
    <row r="436" s="113" customFormat="1" x14ac:dyDescent="0.3"/>
    <row r="437" s="113" customFormat="1" x14ac:dyDescent="0.3"/>
    <row r="438" s="113" customFormat="1" x14ac:dyDescent="0.3"/>
    <row r="439" s="113" customFormat="1" x14ac:dyDescent="0.3"/>
    <row r="440" s="113" customFormat="1" x14ac:dyDescent="0.3"/>
    <row r="441" s="113" customFormat="1" x14ac:dyDescent="0.3"/>
    <row r="442" s="113" customFormat="1" x14ac:dyDescent="0.3"/>
    <row r="443" s="113" customFormat="1" x14ac:dyDescent="0.3"/>
    <row r="444" s="113" customFormat="1" x14ac:dyDescent="0.3"/>
    <row r="445" s="113" customFormat="1" x14ac:dyDescent="0.3"/>
    <row r="446" s="113" customFormat="1" x14ac:dyDescent="0.3"/>
    <row r="447" s="113" customFormat="1" x14ac:dyDescent="0.3"/>
    <row r="448" s="113" customFormat="1" x14ac:dyDescent="0.3"/>
    <row r="449" s="113" customFormat="1" x14ac:dyDescent="0.3"/>
    <row r="450" s="113" customFormat="1" x14ac:dyDescent="0.3"/>
    <row r="451" s="113" customFormat="1" x14ac:dyDescent="0.3"/>
    <row r="452" s="113" customFormat="1" x14ac:dyDescent="0.3"/>
    <row r="453" s="113" customFormat="1" x14ac:dyDescent="0.3"/>
    <row r="454" s="113" customFormat="1" x14ac:dyDescent="0.3"/>
    <row r="455" s="113" customFormat="1" x14ac:dyDescent="0.3"/>
    <row r="456" s="113" customFormat="1" x14ac:dyDescent="0.3"/>
    <row r="457" s="113" customFormat="1" x14ac:dyDescent="0.3"/>
    <row r="458" s="113" customFormat="1" x14ac:dyDescent="0.3"/>
    <row r="459" s="113" customFormat="1" x14ac:dyDescent="0.3"/>
    <row r="460" s="113" customFormat="1" x14ac:dyDescent="0.3"/>
    <row r="461" s="113" customFormat="1" x14ac:dyDescent="0.3"/>
    <row r="462" s="113" customFormat="1" x14ac:dyDescent="0.3"/>
    <row r="463" s="113" customFormat="1" x14ac:dyDescent="0.3"/>
    <row r="464" s="113" customFormat="1" x14ac:dyDescent="0.3"/>
    <row r="465" s="113" customFormat="1" x14ac:dyDescent="0.3"/>
    <row r="466" s="113" customFormat="1" x14ac:dyDescent="0.3"/>
    <row r="467" s="113" customFormat="1" x14ac:dyDescent="0.3"/>
    <row r="468" s="113" customFormat="1" x14ac:dyDescent="0.3"/>
    <row r="469" s="113" customFormat="1" x14ac:dyDescent="0.3"/>
    <row r="470" s="113" customFormat="1" x14ac:dyDescent="0.3"/>
    <row r="471" s="113" customFormat="1" x14ac:dyDescent="0.3"/>
    <row r="472" s="113" customFormat="1" x14ac:dyDescent="0.3"/>
    <row r="473" s="113" customFormat="1" x14ac:dyDescent="0.3"/>
    <row r="474" s="113" customFormat="1" x14ac:dyDescent="0.3"/>
    <row r="475" s="113" customFormat="1" x14ac:dyDescent="0.3"/>
    <row r="476" s="113" customFormat="1" x14ac:dyDescent="0.3"/>
    <row r="477" s="113" customFormat="1" x14ac:dyDescent="0.3"/>
    <row r="478" s="113" customFormat="1" x14ac:dyDescent="0.3"/>
    <row r="479" s="113" customFormat="1" x14ac:dyDescent="0.3"/>
    <row r="480" s="113" customFormat="1" x14ac:dyDescent="0.3"/>
    <row r="481" s="113" customFormat="1" x14ac:dyDescent="0.3"/>
    <row r="482" s="113" customFormat="1" x14ac:dyDescent="0.3"/>
    <row r="483" s="113" customFormat="1" x14ac:dyDescent="0.3"/>
    <row r="484" s="113" customFormat="1" x14ac:dyDescent="0.3"/>
    <row r="485" s="113" customFormat="1" x14ac:dyDescent="0.3"/>
    <row r="486" s="113" customFormat="1" x14ac:dyDescent="0.3"/>
    <row r="487" s="113" customFormat="1" x14ac:dyDescent="0.3"/>
    <row r="488" s="113" customFormat="1" x14ac:dyDescent="0.3"/>
    <row r="489" s="113" customFormat="1" x14ac:dyDescent="0.3"/>
    <row r="490" s="113" customFormat="1" x14ac:dyDescent="0.3"/>
    <row r="491" s="113" customFormat="1" x14ac:dyDescent="0.3"/>
    <row r="492" s="113" customFormat="1" x14ac:dyDescent="0.3"/>
    <row r="493" s="113" customFormat="1" x14ac:dyDescent="0.3"/>
    <row r="494" s="113" customFormat="1" x14ac:dyDescent="0.3"/>
    <row r="495" s="113" customFormat="1" x14ac:dyDescent="0.3"/>
    <row r="496" s="113" customFormat="1" x14ac:dyDescent="0.3"/>
    <row r="497" s="113" customFormat="1" x14ac:dyDescent="0.3"/>
    <row r="498" s="113" customFormat="1" x14ac:dyDescent="0.3"/>
    <row r="499" s="113" customFormat="1" x14ac:dyDescent="0.3"/>
    <row r="500" s="113" customFormat="1" x14ac:dyDescent="0.3"/>
    <row r="501" s="113" customFormat="1" x14ac:dyDescent="0.3"/>
    <row r="502" s="113" customFormat="1" x14ac:dyDescent="0.3"/>
    <row r="503" s="113" customFormat="1" x14ac:dyDescent="0.3"/>
    <row r="504" s="113" customFormat="1" x14ac:dyDescent="0.3"/>
    <row r="505" s="113" customFormat="1" x14ac:dyDescent="0.3"/>
    <row r="506" s="113" customFormat="1" x14ac:dyDescent="0.3"/>
    <row r="507" s="113" customFormat="1" x14ac:dyDescent="0.3"/>
    <row r="508" s="113" customFormat="1" x14ac:dyDescent="0.3"/>
    <row r="509" s="113" customFormat="1" x14ac:dyDescent="0.3"/>
    <row r="510" s="113" customFormat="1" x14ac:dyDescent="0.3"/>
    <row r="511" s="113" customFormat="1" x14ac:dyDescent="0.3"/>
    <row r="512" s="113" customFormat="1" x14ac:dyDescent="0.3"/>
    <row r="513" s="113" customFormat="1" x14ac:dyDescent="0.3"/>
    <row r="514" s="113" customFormat="1" x14ac:dyDescent="0.3"/>
    <row r="515" s="113" customFormat="1" x14ac:dyDescent="0.3"/>
    <row r="516" s="113" customFormat="1" x14ac:dyDescent="0.3"/>
    <row r="517" s="113" customFormat="1" x14ac:dyDescent="0.3"/>
    <row r="518" s="113" customFormat="1" x14ac:dyDescent="0.3"/>
    <row r="519" s="113" customFormat="1" x14ac:dyDescent="0.3"/>
    <row r="520" s="113" customFormat="1" x14ac:dyDescent="0.3"/>
    <row r="521" s="113" customFormat="1" x14ac:dyDescent="0.3"/>
    <row r="522" s="113" customFormat="1" x14ac:dyDescent="0.3"/>
    <row r="523" s="113" customFormat="1" x14ac:dyDescent="0.3"/>
    <row r="524" s="113" customFormat="1" x14ac:dyDescent="0.3"/>
    <row r="525" s="113" customFormat="1" x14ac:dyDescent="0.3"/>
    <row r="526" s="113" customFormat="1" x14ac:dyDescent="0.3"/>
    <row r="527" s="113" customFormat="1" x14ac:dyDescent="0.3"/>
    <row r="528" s="113" customFormat="1" x14ac:dyDescent="0.3"/>
    <row r="529" s="113" customFormat="1" x14ac:dyDescent="0.3"/>
    <row r="530" s="113" customFormat="1" x14ac:dyDescent="0.3"/>
    <row r="531" s="113" customFormat="1" x14ac:dyDescent="0.3"/>
    <row r="532" s="113" customFormat="1" x14ac:dyDescent="0.3"/>
    <row r="533" s="113" customFormat="1" x14ac:dyDescent="0.3"/>
    <row r="534" s="113" customFormat="1" x14ac:dyDescent="0.3"/>
    <row r="535" s="113" customFormat="1" x14ac:dyDescent="0.3"/>
    <row r="536" s="113" customFormat="1" x14ac:dyDescent="0.3"/>
    <row r="537" s="113" customFormat="1" x14ac:dyDescent="0.3"/>
    <row r="538" s="113" customFormat="1" x14ac:dyDescent="0.3"/>
    <row r="539" s="113" customFormat="1" x14ac:dyDescent="0.3"/>
    <row r="540" s="113" customFormat="1" x14ac:dyDescent="0.3"/>
    <row r="541" s="113" customFormat="1" x14ac:dyDescent="0.3"/>
    <row r="542" s="113" customFormat="1" x14ac:dyDescent="0.3"/>
    <row r="543" s="113" customFormat="1" x14ac:dyDescent="0.3"/>
    <row r="544" s="113" customFormat="1" x14ac:dyDescent="0.3"/>
    <row r="545" s="113" customFormat="1" x14ac:dyDescent="0.3"/>
    <row r="546" s="113" customFormat="1" x14ac:dyDescent="0.3"/>
    <row r="547" s="113" customFormat="1" x14ac:dyDescent="0.3"/>
    <row r="548" s="113" customFormat="1" x14ac:dyDescent="0.3"/>
    <row r="549" s="113" customFormat="1" x14ac:dyDescent="0.3"/>
    <row r="550" s="113" customFormat="1" x14ac:dyDescent="0.3"/>
    <row r="551" s="113" customFormat="1" x14ac:dyDescent="0.3"/>
    <row r="552" s="113" customFormat="1" x14ac:dyDescent="0.3"/>
    <row r="553" s="113" customFormat="1" x14ac:dyDescent="0.3"/>
    <row r="554" s="113" customFormat="1" x14ac:dyDescent="0.3"/>
    <row r="555" s="113" customFormat="1" x14ac:dyDescent="0.3"/>
    <row r="556" s="113" customFormat="1" x14ac:dyDescent="0.3"/>
    <row r="557" s="113" customFormat="1" x14ac:dyDescent="0.3"/>
    <row r="558" s="113" customFormat="1" x14ac:dyDescent="0.3"/>
    <row r="559" s="113" customFormat="1" x14ac:dyDescent="0.3"/>
    <row r="560" s="113" customFormat="1" x14ac:dyDescent="0.3"/>
    <row r="561" s="113" customFormat="1" x14ac:dyDescent="0.3"/>
    <row r="562" s="113" customFormat="1" x14ac:dyDescent="0.3"/>
    <row r="563" s="113" customFormat="1" x14ac:dyDescent="0.3"/>
    <row r="564" s="113" customFormat="1" x14ac:dyDescent="0.3"/>
    <row r="565" s="113" customFormat="1" x14ac:dyDescent="0.3"/>
    <row r="566" s="113" customFormat="1" x14ac:dyDescent="0.3"/>
    <row r="567" s="113" customFormat="1" x14ac:dyDescent="0.3"/>
    <row r="568" s="113" customFormat="1" x14ac:dyDescent="0.3"/>
    <row r="569" s="113" customFormat="1" x14ac:dyDescent="0.3"/>
    <row r="570" s="113" customFormat="1" x14ac:dyDescent="0.3"/>
    <row r="571" s="113" customFormat="1" x14ac:dyDescent="0.3"/>
    <row r="572" s="113" customFormat="1" x14ac:dyDescent="0.3"/>
    <row r="573" s="113" customFormat="1" x14ac:dyDescent="0.3"/>
    <row r="574" s="113" customFormat="1" x14ac:dyDescent="0.3"/>
    <row r="575" s="113" customFormat="1" x14ac:dyDescent="0.3"/>
    <row r="576" s="113" customFormat="1" x14ac:dyDescent="0.3"/>
    <row r="577" s="113" customFormat="1" x14ac:dyDescent="0.3"/>
    <row r="578" s="113" customFormat="1" x14ac:dyDescent="0.3"/>
    <row r="579" s="113" customFormat="1" x14ac:dyDescent="0.3"/>
    <row r="580" s="113" customFormat="1" x14ac:dyDescent="0.3"/>
    <row r="581" s="113" customFormat="1" x14ac:dyDescent="0.3"/>
    <row r="582" s="113" customFormat="1" x14ac:dyDescent="0.3"/>
    <row r="583" s="113" customFormat="1" x14ac:dyDescent="0.3"/>
    <row r="584" s="113" customFormat="1" x14ac:dyDescent="0.3"/>
    <row r="585" s="113" customFormat="1" x14ac:dyDescent="0.3"/>
    <row r="586" s="113" customFormat="1" x14ac:dyDescent="0.3"/>
    <row r="587" s="113" customFormat="1" x14ac:dyDescent="0.3"/>
    <row r="588" s="113" customFormat="1" x14ac:dyDescent="0.3"/>
    <row r="589" s="113" customFormat="1" x14ac:dyDescent="0.3"/>
    <row r="590" s="113" customFormat="1" x14ac:dyDescent="0.3"/>
    <row r="591" s="113" customFormat="1" x14ac:dyDescent="0.3"/>
    <row r="592" s="113" customFormat="1" x14ac:dyDescent="0.3"/>
    <row r="593" s="113" customFormat="1" x14ac:dyDescent="0.3"/>
    <row r="594" s="113" customFormat="1" x14ac:dyDescent="0.3"/>
    <row r="595" s="113" customFormat="1" x14ac:dyDescent="0.3"/>
    <row r="596" s="113" customFormat="1" x14ac:dyDescent="0.3"/>
    <row r="597" s="113" customFormat="1" x14ac:dyDescent="0.3"/>
    <row r="598" s="113" customFormat="1" x14ac:dyDescent="0.3"/>
    <row r="599" s="113" customFormat="1" x14ac:dyDescent="0.3"/>
    <row r="600" s="113" customFormat="1" x14ac:dyDescent="0.3"/>
    <row r="601" s="113" customFormat="1" x14ac:dyDescent="0.3"/>
    <row r="602" s="113" customFormat="1" x14ac:dyDescent="0.3"/>
    <row r="603" s="113" customFormat="1" x14ac:dyDescent="0.3"/>
    <row r="604" s="113" customFormat="1" x14ac:dyDescent="0.3"/>
    <row r="605" s="113" customFormat="1" x14ac:dyDescent="0.3"/>
    <row r="606" s="113" customFormat="1" x14ac:dyDescent="0.3"/>
    <row r="607" s="113" customFormat="1" x14ac:dyDescent="0.3"/>
    <row r="608" s="113" customFormat="1" x14ac:dyDescent="0.3"/>
    <row r="609" s="113" customFormat="1" x14ac:dyDescent="0.3"/>
    <row r="610" s="113" customFormat="1" x14ac:dyDescent="0.3"/>
    <row r="611" s="113" customFormat="1" x14ac:dyDescent="0.3"/>
    <row r="612" s="113" customFormat="1" x14ac:dyDescent="0.3"/>
    <row r="613" s="113" customFormat="1" x14ac:dyDescent="0.3"/>
    <row r="614" s="113" customFormat="1" x14ac:dyDescent="0.3"/>
    <row r="615" s="113" customFormat="1" x14ac:dyDescent="0.3"/>
    <row r="616" s="113" customFormat="1" x14ac:dyDescent="0.3"/>
    <row r="617" s="113" customFormat="1" x14ac:dyDescent="0.3"/>
    <row r="618" s="113" customFormat="1" x14ac:dyDescent="0.3"/>
    <row r="619" s="113" customFormat="1" x14ac:dyDescent="0.3"/>
    <row r="620" s="113" customFormat="1" x14ac:dyDescent="0.3"/>
    <row r="621" s="113" customFormat="1" x14ac:dyDescent="0.3"/>
    <row r="622" s="113" customFormat="1" x14ac:dyDescent="0.3"/>
    <row r="623" s="113" customFormat="1" x14ac:dyDescent="0.3"/>
    <row r="624" s="113" customFormat="1" x14ac:dyDescent="0.3"/>
    <row r="625" s="113" customFormat="1" x14ac:dyDescent="0.3"/>
    <row r="626" s="113" customFormat="1" x14ac:dyDescent="0.3"/>
    <row r="627" s="113" customFormat="1" x14ac:dyDescent="0.3"/>
    <row r="628" s="113" customFormat="1" x14ac:dyDescent="0.3"/>
    <row r="629" s="113" customFormat="1" x14ac:dyDescent="0.3"/>
    <row r="630" s="113" customFormat="1" x14ac:dyDescent="0.3"/>
    <row r="631" s="113" customFormat="1" x14ac:dyDescent="0.3"/>
    <row r="632" s="113" customFormat="1" x14ac:dyDescent="0.3"/>
    <row r="633" s="113" customFormat="1" x14ac:dyDescent="0.3"/>
    <row r="634" s="113" customFormat="1" x14ac:dyDescent="0.3"/>
    <row r="635" s="113" customFormat="1" x14ac:dyDescent="0.3"/>
    <row r="636" s="113" customFormat="1" x14ac:dyDescent="0.3"/>
    <row r="637" s="113" customFormat="1" x14ac:dyDescent="0.3"/>
    <row r="638" s="113" customFormat="1" x14ac:dyDescent="0.3"/>
    <row r="639" s="113" customFormat="1" x14ac:dyDescent="0.3"/>
    <row r="640" s="113" customFormat="1" x14ac:dyDescent="0.3"/>
    <row r="641" s="113" customFormat="1" x14ac:dyDescent="0.3"/>
    <row r="642" s="113" customFormat="1" x14ac:dyDescent="0.3"/>
    <row r="643" s="113" customFormat="1" x14ac:dyDescent="0.3"/>
    <row r="644" s="113" customFormat="1" x14ac:dyDescent="0.3"/>
    <row r="645" s="113" customFormat="1" x14ac:dyDescent="0.3"/>
    <row r="646" s="113" customFormat="1" x14ac:dyDescent="0.3"/>
    <row r="647" s="113" customFormat="1" x14ac:dyDescent="0.3"/>
    <row r="648" s="113" customFormat="1" x14ac:dyDescent="0.3"/>
    <row r="649" s="113" customFormat="1" x14ac:dyDescent="0.3"/>
    <row r="650" s="113" customFormat="1" x14ac:dyDescent="0.3"/>
    <row r="651" s="113" customFormat="1" x14ac:dyDescent="0.3"/>
    <row r="652" s="113" customFormat="1" x14ac:dyDescent="0.3"/>
    <row r="653" s="113" customFormat="1" x14ac:dyDescent="0.3"/>
    <row r="654" s="113" customFormat="1" x14ac:dyDescent="0.3"/>
    <row r="655" s="113" customFormat="1" x14ac:dyDescent="0.3"/>
    <row r="656" s="113" customFormat="1" x14ac:dyDescent="0.3"/>
    <row r="657" s="113" customFormat="1" x14ac:dyDescent="0.3"/>
    <row r="658" s="113" customFormat="1" x14ac:dyDescent="0.3"/>
    <row r="659" s="113" customFormat="1" x14ac:dyDescent="0.3"/>
    <row r="660" s="113" customFormat="1" x14ac:dyDescent="0.3"/>
    <row r="661" s="113" customFormat="1" x14ac:dyDescent="0.3"/>
    <row r="662" s="113" customFormat="1" x14ac:dyDescent="0.3"/>
    <row r="663" s="113" customFormat="1" x14ac:dyDescent="0.3"/>
    <row r="664" s="113" customFormat="1" x14ac:dyDescent="0.3"/>
    <row r="665" s="113" customFormat="1" x14ac:dyDescent="0.3"/>
    <row r="666" s="113" customFormat="1" x14ac:dyDescent="0.3"/>
    <row r="667" s="113" customFormat="1" x14ac:dyDescent="0.3"/>
    <row r="668" s="113" customFormat="1" x14ac:dyDescent="0.3"/>
    <row r="669" s="113" customFormat="1" x14ac:dyDescent="0.3"/>
    <row r="670" s="113" customFormat="1" x14ac:dyDescent="0.3"/>
    <row r="671" s="113" customFormat="1" x14ac:dyDescent="0.3"/>
    <row r="672" s="113" customFormat="1" x14ac:dyDescent="0.3"/>
    <row r="673" s="113" customFormat="1" x14ac:dyDescent="0.3"/>
    <row r="674" s="113" customFormat="1" x14ac:dyDescent="0.3"/>
    <row r="675" s="113" customFormat="1" x14ac:dyDescent="0.3"/>
    <row r="676" s="113" customFormat="1" x14ac:dyDescent="0.3"/>
    <row r="677" s="113" customFormat="1" x14ac:dyDescent="0.3"/>
    <row r="678" s="113" customFormat="1" x14ac:dyDescent="0.3"/>
    <row r="679" s="113" customFormat="1" x14ac:dyDescent="0.3"/>
    <row r="680" s="113" customFormat="1" x14ac:dyDescent="0.3"/>
    <row r="681" s="113" customFormat="1" x14ac:dyDescent="0.3"/>
    <row r="682" s="113" customFormat="1" x14ac:dyDescent="0.3"/>
    <row r="683" s="113" customFormat="1" x14ac:dyDescent="0.3"/>
    <row r="684" s="113" customFormat="1" x14ac:dyDescent="0.3"/>
    <row r="685" s="113" customFormat="1" x14ac:dyDescent="0.3"/>
    <row r="686" s="113" customFormat="1" x14ac:dyDescent="0.3"/>
    <row r="687" s="113" customFormat="1" x14ac:dyDescent="0.3"/>
    <row r="688" s="113" customFormat="1" x14ac:dyDescent="0.3"/>
    <row r="689" s="113" customFormat="1" x14ac:dyDescent="0.3"/>
    <row r="690" s="113" customFormat="1" x14ac:dyDescent="0.3"/>
    <row r="691" s="113" customFormat="1" x14ac:dyDescent="0.3"/>
    <row r="692" s="113" customFormat="1" x14ac:dyDescent="0.3"/>
    <row r="693" s="113" customFormat="1" x14ac:dyDescent="0.3"/>
    <row r="694" s="113" customFormat="1" x14ac:dyDescent="0.3"/>
    <row r="695" s="113" customFormat="1" x14ac:dyDescent="0.3"/>
    <row r="696" s="113" customFormat="1" x14ac:dyDescent="0.3"/>
    <row r="697" s="113" customFormat="1" x14ac:dyDescent="0.3"/>
    <row r="698" s="113" customFormat="1" x14ac:dyDescent="0.3"/>
    <row r="699" s="113" customFormat="1" x14ac:dyDescent="0.3"/>
    <row r="700" s="113" customFormat="1" x14ac:dyDescent="0.3"/>
    <row r="701" s="113" customFormat="1" x14ac:dyDescent="0.3"/>
    <row r="702" s="113" customFormat="1" x14ac:dyDescent="0.3"/>
    <row r="703" s="113" customFormat="1" x14ac:dyDescent="0.3"/>
    <row r="704" s="113" customFormat="1" x14ac:dyDescent="0.3"/>
    <row r="705" s="113" customFormat="1" x14ac:dyDescent="0.3"/>
    <row r="706" s="113" customFormat="1" x14ac:dyDescent="0.3"/>
    <row r="707" s="113" customFormat="1" x14ac:dyDescent="0.3"/>
    <row r="708" s="113" customFormat="1" x14ac:dyDescent="0.3"/>
    <row r="709" s="113" customFormat="1" x14ac:dyDescent="0.3"/>
    <row r="710" s="113" customFormat="1" x14ac:dyDescent="0.3"/>
    <row r="711" s="113" customFormat="1" x14ac:dyDescent="0.3"/>
    <row r="712" s="113" customFormat="1" x14ac:dyDescent="0.3"/>
    <row r="713" s="113" customFormat="1" x14ac:dyDescent="0.3"/>
    <row r="714" s="113" customFormat="1" x14ac:dyDescent="0.3"/>
    <row r="715" s="113" customFormat="1" x14ac:dyDescent="0.3"/>
    <row r="716" s="113" customFormat="1" x14ac:dyDescent="0.3"/>
    <row r="717" s="113" customFormat="1" x14ac:dyDescent="0.3"/>
    <row r="718" s="113" customFormat="1" x14ac:dyDescent="0.3"/>
    <row r="719" s="113" customFormat="1" x14ac:dyDescent="0.3"/>
    <row r="720" s="113" customFormat="1" x14ac:dyDescent="0.3"/>
    <row r="721" s="113" customFormat="1" x14ac:dyDescent="0.3"/>
    <row r="722" s="113" customFormat="1" x14ac:dyDescent="0.3"/>
    <row r="723" s="113" customFormat="1" x14ac:dyDescent="0.3"/>
    <row r="724" s="113" customFormat="1" x14ac:dyDescent="0.3"/>
    <row r="725" s="113" customFormat="1" x14ac:dyDescent="0.3"/>
    <row r="726" s="113" customFormat="1" x14ac:dyDescent="0.3"/>
    <row r="727" s="113" customFormat="1" x14ac:dyDescent="0.3"/>
    <row r="728" s="113" customFormat="1" x14ac:dyDescent="0.3"/>
    <row r="729" s="113" customFormat="1" x14ac:dyDescent="0.3"/>
    <row r="730" s="113" customFormat="1" x14ac:dyDescent="0.3"/>
    <row r="731" s="113" customFormat="1" x14ac:dyDescent="0.3"/>
    <row r="732" s="113" customFormat="1" x14ac:dyDescent="0.3"/>
    <row r="733" s="113" customFormat="1" x14ac:dyDescent="0.3"/>
    <row r="734" s="113" customFormat="1" x14ac:dyDescent="0.3"/>
    <row r="735" s="113" customFormat="1" x14ac:dyDescent="0.3"/>
    <row r="736" s="113" customFormat="1" x14ac:dyDescent="0.3"/>
    <row r="737" s="113" customFormat="1" x14ac:dyDescent="0.3"/>
    <row r="738" s="113" customFormat="1" x14ac:dyDescent="0.3"/>
    <row r="739" s="113" customFormat="1" x14ac:dyDescent="0.3"/>
    <row r="740" s="113" customFormat="1" x14ac:dyDescent="0.3"/>
    <row r="741" s="113" customFormat="1" x14ac:dyDescent="0.3"/>
    <row r="742" s="113" customFormat="1" x14ac:dyDescent="0.3"/>
    <row r="743" s="113" customFormat="1" x14ac:dyDescent="0.3"/>
    <row r="744" s="113" customFormat="1" x14ac:dyDescent="0.3"/>
    <row r="745" s="113" customFormat="1" x14ac:dyDescent="0.3"/>
    <row r="746" s="113" customFormat="1" x14ac:dyDescent="0.3"/>
    <row r="747" s="113" customFormat="1" x14ac:dyDescent="0.3"/>
    <row r="748" s="113" customFormat="1" x14ac:dyDescent="0.3"/>
    <row r="749" s="113" customFormat="1" x14ac:dyDescent="0.3"/>
    <row r="750" s="113" customFormat="1" x14ac:dyDescent="0.3"/>
    <row r="751" s="113" customFormat="1" x14ac:dyDescent="0.3"/>
    <row r="752" s="113" customFormat="1" x14ac:dyDescent="0.3"/>
    <row r="753" s="113" customFormat="1" x14ac:dyDescent="0.3"/>
    <row r="754" s="113" customFormat="1" x14ac:dyDescent="0.3"/>
    <row r="755" s="113" customFormat="1" x14ac:dyDescent="0.3"/>
    <row r="756" s="113" customFormat="1" x14ac:dyDescent="0.3"/>
    <row r="757" s="113" customFormat="1" x14ac:dyDescent="0.3"/>
    <row r="758" s="113" customFormat="1" x14ac:dyDescent="0.3"/>
    <row r="759" s="113" customFormat="1" x14ac:dyDescent="0.3"/>
    <row r="760" s="113" customFormat="1" x14ac:dyDescent="0.3"/>
    <row r="761" s="113" customFormat="1" x14ac:dyDescent="0.3"/>
    <row r="762" s="113" customFormat="1" x14ac:dyDescent="0.3"/>
    <row r="763" s="113" customFormat="1" x14ac:dyDescent="0.3"/>
    <row r="764" s="113" customFormat="1" x14ac:dyDescent="0.3"/>
    <row r="765" s="113" customFormat="1" x14ac:dyDescent="0.3"/>
    <row r="766" s="113" customFormat="1" x14ac:dyDescent="0.3"/>
    <row r="767" s="113" customFormat="1" x14ac:dyDescent="0.3"/>
    <row r="768" s="113" customFormat="1" x14ac:dyDescent="0.3"/>
    <row r="769" s="113" customFormat="1" x14ac:dyDescent="0.3"/>
    <row r="770" s="113" customFormat="1" x14ac:dyDescent="0.3"/>
    <row r="771" s="113" customFormat="1" x14ac:dyDescent="0.3"/>
    <row r="772" s="113" customFormat="1" x14ac:dyDescent="0.3"/>
    <row r="773" s="113" customFormat="1" x14ac:dyDescent="0.3"/>
    <row r="774" s="113" customFormat="1" x14ac:dyDescent="0.3"/>
    <row r="775" s="113" customFormat="1" x14ac:dyDescent="0.3"/>
    <row r="776" s="113" customFormat="1" x14ac:dyDescent="0.3"/>
    <row r="777" s="113" customFormat="1" x14ac:dyDescent="0.3"/>
    <row r="778" s="113" customFormat="1" x14ac:dyDescent="0.3"/>
    <row r="779" s="113" customFormat="1" x14ac:dyDescent="0.3"/>
    <row r="780" s="113" customFormat="1" x14ac:dyDescent="0.3"/>
    <row r="781" s="113" customFormat="1" x14ac:dyDescent="0.3"/>
    <row r="782" s="113" customFormat="1" x14ac:dyDescent="0.3"/>
    <row r="783" s="113" customFormat="1" x14ac:dyDescent="0.3"/>
    <row r="784" s="113" customFormat="1" x14ac:dyDescent="0.3"/>
    <row r="785" s="113" customFormat="1" x14ac:dyDescent="0.3"/>
    <row r="786" s="113" customFormat="1" x14ac:dyDescent="0.3"/>
    <row r="787" s="113" customFormat="1" x14ac:dyDescent="0.3"/>
    <row r="788" s="113" customFormat="1" x14ac:dyDescent="0.3"/>
    <row r="789" s="113" customFormat="1" x14ac:dyDescent="0.3"/>
    <row r="790" s="113" customFormat="1" x14ac:dyDescent="0.3"/>
    <row r="791" s="113" customFormat="1" x14ac:dyDescent="0.3"/>
    <row r="792" s="113" customFormat="1" x14ac:dyDescent="0.3"/>
    <row r="793" s="113" customFormat="1" x14ac:dyDescent="0.3"/>
    <row r="794" s="113" customFormat="1" x14ac:dyDescent="0.3"/>
    <row r="795" s="113" customFormat="1" x14ac:dyDescent="0.3"/>
    <row r="796" s="113" customFormat="1" x14ac:dyDescent="0.3"/>
    <row r="797" s="113" customFormat="1" x14ac:dyDescent="0.3"/>
    <row r="798" s="113" customFormat="1" x14ac:dyDescent="0.3"/>
    <row r="799" s="113" customFormat="1" x14ac:dyDescent="0.3"/>
    <row r="800" s="113" customFormat="1" x14ac:dyDescent="0.3"/>
    <row r="801" s="113" customFormat="1" x14ac:dyDescent="0.3"/>
    <row r="802" s="113" customFormat="1" x14ac:dyDescent="0.3"/>
    <row r="803" s="113" customFormat="1" x14ac:dyDescent="0.3"/>
    <row r="804" s="113" customFormat="1" x14ac:dyDescent="0.3"/>
    <row r="805" s="113" customFormat="1" x14ac:dyDescent="0.3"/>
    <row r="806" s="113" customFormat="1" x14ac:dyDescent="0.3"/>
    <row r="807" s="113" customFormat="1" x14ac:dyDescent="0.3"/>
    <row r="808" s="113" customFormat="1" x14ac:dyDescent="0.3"/>
    <row r="809" s="113" customFormat="1" x14ac:dyDescent="0.3"/>
    <row r="810" s="113" customFormat="1" x14ac:dyDescent="0.3"/>
    <row r="811" s="113" customFormat="1" x14ac:dyDescent="0.3"/>
    <row r="812" s="113" customFormat="1" x14ac:dyDescent="0.3"/>
    <row r="813" s="113" customFormat="1" x14ac:dyDescent="0.3"/>
    <row r="814" s="113" customFormat="1" x14ac:dyDescent="0.3"/>
    <row r="815" s="113" customFormat="1" x14ac:dyDescent="0.3"/>
    <row r="816" s="113" customFormat="1" x14ac:dyDescent="0.3"/>
    <row r="817" s="113" customFormat="1" x14ac:dyDescent="0.3"/>
    <row r="818" s="113" customFormat="1" x14ac:dyDescent="0.3"/>
    <row r="819" s="113" customFormat="1" x14ac:dyDescent="0.3"/>
    <row r="820" s="113" customFormat="1" x14ac:dyDescent="0.3"/>
    <row r="821" s="113" customFormat="1" x14ac:dyDescent="0.3"/>
    <row r="822" s="113" customFormat="1" x14ac:dyDescent="0.3"/>
    <row r="823" s="113" customFormat="1" x14ac:dyDescent="0.3"/>
    <row r="824" s="113" customFormat="1" x14ac:dyDescent="0.3"/>
    <row r="825" s="113" customFormat="1" x14ac:dyDescent="0.3"/>
    <row r="826" s="113" customFormat="1" x14ac:dyDescent="0.3"/>
    <row r="827" s="113" customFormat="1" x14ac:dyDescent="0.3"/>
    <row r="828" s="113" customFormat="1" x14ac:dyDescent="0.3"/>
    <row r="829" s="113" customFormat="1" x14ac:dyDescent="0.3"/>
    <row r="830" s="113" customFormat="1" x14ac:dyDescent="0.3"/>
    <row r="831" s="113" customFormat="1" x14ac:dyDescent="0.3"/>
    <row r="832" s="113" customFormat="1" x14ac:dyDescent="0.3"/>
    <row r="833" s="113" customFormat="1" x14ac:dyDescent="0.3"/>
    <row r="834" s="113" customFormat="1" x14ac:dyDescent="0.3"/>
    <row r="835" s="113" customFormat="1" x14ac:dyDescent="0.3"/>
    <row r="836" s="113" customFormat="1" x14ac:dyDescent="0.3"/>
    <row r="837" s="113" customFormat="1" x14ac:dyDescent="0.3"/>
    <row r="838" s="113" customFormat="1" x14ac:dyDescent="0.3"/>
    <row r="839" s="113" customFormat="1" x14ac:dyDescent="0.3"/>
    <row r="840" s="113" customFormat="1" x14ac:dyDescent="0.3"/>
    <row r="841" s="113" customFormat="1" x14ac:dyDescent="0.3"/>
    <row r="842" s="113" customFormat="1" x14ac:dyDescent="0.3"/>
    <row r="843" s="113" customFormat="1" x14ac:dyDescent="0.3"/>
    <row r="844" s="113" customFormat="1" x14ac:dyDescent="0.3"/>
    <row r="845" s="113" customFormat="1" x14ac:dyDescent="0.3"/>
    <row r="846" s="113" customFormat="1" x14ac:dyDescent="0.3"/>
    <row r="847" s="113" customFormat="1" x14ac:dyDescent="0.3"/>
    <row r="848" s="113" customFormat="1" x14ac:dyDescent="0.3"/>
    <row r="849" s="113" customFormat="1" x14ac:dyDescent="0.3"/>
    <row r="850" s="113" customFormat="1" x14ac:dyDescent="0.3"/>
    <row r="851" s="113" customFormat="1" x14ac:dyDescent="0.3"/>
    <row r="852" s="113" customFormat="1" x14ac:dyDescent="0.3"/>
    <row r="853" s="113" customFormat="1" x14ac:dyDescent="0.3"/>
    <row r="854" s="113" customFormat="1" x14ac:dyDescent="0.3"/>
    <row r="855" s="113" customFormat="1" x14ac:dyDescent="0.3"/>
    <row r="856" s="113" customFormat="1" x14ac:dyDescent="0.3"/>
    <row r="857" s="113" customFormat="1" x14ac:dyDescent="0.3"/>
    <row r="858" s="113" customFormat="1" x14ac:dyDescent="0.3"/>
    <row r="859" s="113" customFormat="1" x14ac:dyDescent="0.3"/>
    <row r="860" s="113" customFormat="1" x14ac:dyDescent="0.3"/>
    <row r="861" s="113" customFormat="1" x14ac:dyDescent="0.3"/>
    <row r="862" s="113" customFormat="1" x14ac:dyDescent="0.3"/>
    <row r="863" s="113" customFormat="1" x14ac:dyDescent="0.3"/>
    <row r="864" s="113" customFormat="1" x14ac:dyDescent="0.3"/>
    <row r="865" s="113" customFormat="1" x14ac:dyDescent="0.3"/>
    <row r="866" s="113" customFormat="1" x14ac:dyDescent="0.3"/>
    <row r="867" s="113" customFormat="1" x14ac:dyDescent="0.3"/>
    <row r="868" s="113" customFormat="1" x14ac:dyDescent="0.3"/>
    <row r="869" s="113" customFormat="1" x14ac:dyDescent="0.3"/>
    <row r="870" s="113" customFormat="1" x14ac:dyDescent="0.3"/>
    <row r="871" s="113" customFormat="1" x14ac:dyDescent="0.3"/>
    <row r="872" s="113" customFormat="1" x14ac:dyDescent="0.3"/>
    <row r="873" s="113" customFormat="1" x14ac:dyDescent="0.3"/>
    <row r="874" s="113" customFormat="1" x14ac:dyDescent="0.3"/>
    <row r="875" s="113" customFormat="1" x14ac:dyDescent="0.3"/>
    <row r="876" s="113" customFormat="1" x14ac:dyDescent="0.3"/>
    <row r="877" s="113" customFormat="1" x14ac:dyDescent="0.3"/>
    <row r="878" s="113" customFormat="1" x14ac:dyDescent="0.3"/>
    <row r="879" s="113" customFormat="1" x14ac:dyDescent="0.3"/>
    <row r="880" s="113" customFormat="1" x14ac:dyDescent="0.3"/>
    <row r="881" s="113" customFormat="1" x14ac:dyDescent="0.3"/>
    <row r="882" s="113" customFormat="1" x14ac:dyDescent="0.3"/>
    <row r="883" s="113" customFormat="1" x14ac:dyDescent="0.3"/>
    <row r="884" s="113" customFormat="1" x14ac:dyDescent="0.3"/>
    <row r="885" s="113" customFormat="1" x14ac:dyDescent="0.3"/>
    <row r="886" s="113" customFormat="1" x14ac:dyDescent="0.3"/>
    <row r="887" s="113" customFormat="1" x14ac:dyDescent="0.3"/>
    <row r="888" s="113" customFormat="1" x14ac:dyDescent="0.3"/>
    <row r="889" s="113" customFormat="1" x14ac:dyDescent="0.3"/>
    <row r="890" s="113" customFormat="1" x14ac:dyDescent="0.3"/>
    <row r="891" s="113" customFormat="1" x14ac:dyDescent="0.3"/>
    <row r="892" s="113" customFormat="1" x14ac:dyDescent="0.3"/>
    <row r="893" s="113" customFormat="1" x14ac:dyDescent="0.3"/>
    <row r="894" s="113" customFormat="1" x14ac:dyDescent="0.3"/>
    <row r="895" s="113" customFormat="1" x14ac:dyDescent="0.3"/>
    <row r="896" s="113" customFormat="1" x14ac:dyDescent="0.3"/>
    <row r="897" s="113" customFormat="1" x14ac:dyDescent="0.3"/>
    <row r="898" s="113" customFormat="1" x14ac:dyDescent="0.3"/>
    <row r="899" s="113" customFormat="1" x14ac:dyDescent="0.3"/>
    <row r="900" s="113" customFormat="1" x14ac:dyDescent="0.3"/>
    <row r="901" s="113" customFormat="1" x14ac:dyDescent="0.3"/>
    <row r="902" s="113" customFormat="1" x14ac:dyDescent="0.3"/>
    <row r="903" s="113" customFormat="1" x14ac:dyDescent="0.3"/>
    <row r="904" s="113" customFormat="1" x14ac:dyDescent="0.3"/>
    <row r="905" s="113" customFormat="1" x14ac:dyDescent="0.3"/>
    <row r="906" s="113" customFormat="1" x14ac:dyDescent="0.3"/>
    <row r="907" s="113" customFormat="1" x14ac:dyDescent="0.3"/>
    <row r="908" s="113" customFormat="1" x14ac:dyDescent="0.3"/>
    <row r="909" s="113" customFormat="1" x14ac:dyDescent="0.3"/>
    <row r="910" s="113" customFormat="1" x14ac:dyDescent="0.3"/>
    <row r="911" s="113" customFormat="1" x14ac:dyDescent="0.3"/>
    <row r="912" s="113" customFormat="1" x14ac:dyDescent="0.3"/>
    <row r="913" s="113" customFormat="1" x14ac:dyDescent="0.3"/>
    <row r="914" s="113" customFormat="1" x14ac:dyDescent="0.3"/>
    <row r="915" s="113" customFormat="1" x14ac:dyDescent="0.3"/>
    <row r="916" s="113" customFormat="1" x14ac:dyDescent="0.3"/>
    <row r="917" s="113" customFormat="1" x14ac:dyDescent="0.3"/>
    <row r="918" s="113" customFormat="1" x14ac:dyDescent="0.3"/>
    <row r="919" s="113" customFormat="1" x14ac:dyDescent="0.3"/>
    <row r="920" s="113" customFormat="1" x14ac:dyDescent="0.3"/>
    <row r="921" s="113" customFormat="1" x14ac:dyDescent="0.3"/>
    <row r="922" s="113" customFormat="1" x14ac:dyDescent="0.3"/>
    <row r="923" s="113" customFormat="1" x14ac:dyDescent="0.3"/>
    <row r="924" s="113" customFormat="1" x14ac:dyDescent="0.3"/>
    <row r="925" s="113" customFormat="1" x14ac:dyDescent="0.3"/>
    <row r="926" s="113" customFormat="1" x14ac:dyDescent="0.3"/>
    <row r="927" s="113" customFormat="1" x14ac:dyDescent="0.3"/>
    <row r="928" s="113" customFormat="1" x14ac:dyDescent="0.3"/>
    <row r="929" s="113" customFormat="1" x14ac:dyDescent="0.3"/>
    <row r="930" s="113" customFormat="1" x14ac:dyDescent="0.3"/>
    <row r="931" s="113" customFormat="1" x14ac:dyDescent="0.3"/>
    <row r="932" s="113" customFormat="1" x14ac:dyDescent="0.3"/>
    <row r="933" s="113" customFormat="1" x14ac:dyDescent="0.3"/>
    <row r="934" s="113" customFormat="1" x14ac:dyDescent="0.3"/>
    <row r="935" s="113" customFormat="1" x14ac:dyDescent="0.3"/>
    <row r="936" s="113" customFormat="1" x14ac:dyDescent="0.3"/>
    <row r="937" s="113" customFormat="1" x14ac:dyDescent="0.3"/>
    <row r="938" s="113" customFormat="1" x14ac:dyDescent="0.3"/>
    <row r="939" s="113" customFormat="1" x14ac:dyDescent="0.3"/>
    <row r="940" s="113" customFormat="1" x14ac:dyDescent="0.3"/>
    <row r="941" s="113" customFormat="1" x14ac:dyDescent="0.3"/>
    <row r="942" s="113" customFormat="1" x14ac:dyDescent="0.3"/>
    <row r="943" s="113" customFormat="1" x14ac:dyDescent="0.3"/>
    <row r="944" s="113" customFormat="1" x14ac:dyDescent="0.3"/>
    <row r="945" s="113" customFormat="1" x14ac:dyDescent="0.3"/>
    <row r="946" s="113" customFormat="1" x14ac:dyDescent="0.3"/>
    <row r="947" s="113" customFormat="1" x14ac:dyDescent="0.3"/>
    <row r="948" s="113" customFormat="1" x14ac:dyDescent="0.3"/>
    <row r="949" s="113" customFormat="1" x14ac:dyDescent="0.3"/>
    <row r="950" s="113" customFormat="1" x14ac:dyDescent="0.3"/>
    <row r="951" s="113" customFormat="1" x14ac:dyDescent="0.3"/>
    <row r="952" s="113" customFormat="1" x14ac:dyDescent="0.3"/>
    <row r="953" s="113" customFormat="1" x14ac:dyDescent="0.3"/>
    <row r="954" s="113" customFormat="1" x14ac:dyDescent="0.3"/>
    <row r="955" s="113" customFormat="1" x14ac:dyDescent="0.3"/>
    <row r="956" s="113" customFormat="1" x14ac:dyDescent="0.3"/>
    <row r="957" s="113" customFormat="1" x14ac:dyDescent="0.3"/>
    <row r="958" s="113" customFormat="1" x14ac:dyDescent="0.3"/>
    <row r="959" s="113" customFormat="1" x14ac:dyDescent="0.3"/>
    <row r="960" s="113" customFormat="1" x14ac:dyDescent="0.3"/>
    <row r="961" s="113" customFormat="1" x14ac:dyDescent="0.3"/>
    <row r="962" s="113" customFormat="1" x14ac:dyDescent="0.3"/>
    <row r="963" s="113" customFormat="1" x14ac:dyDescent="0.3"/>
    <row r="964" s="113" customFormat="1" x14ac:dyDescent="0.3"/>
    <row r="965" s="113" customFormat="1" x14ac:dyDescent="0.3"/>
    <row r="966" s="113" customFormat="1" x14ac:dyDescent="0.3"/>
    <row r="967" s="113" customFormat="1" x14ac:dyDescent="0.3"/>
    <row r="968" s="113" customFormat="1" x14ac:dyDescent="0.3"/>
    <row r="969" s="113" customFormat="1" x14ac:dyDescent="0.3"/>
    <row r="970" s="113" customFormat="1" x14ac:dyDescent="0.3"/>
    <row r="971" s="113" customFormat="1" x14ac:dyDescent="0.3"/>
    <row r="972" s="113" customFormat="1" x14ac:dyDescent="0.3"/>
    <row r="973" s="113" customFormat="1" x14ac:dyDescent="0.3"/>
    <row r="974" s="113" customFormat="1" x14ac:dyDescent="0.3"/>
    <row r="975" s="113" customFormat="1" x14ac:dyDescent="0.3"/>
    <row r="976" s="113" customFormat="1" x14ac:dyDescent="0.3"/>
    <row r="977" s="113" customFormat="1" x14ac:dyDescent="0.3"/>
    <row r="978" s="113" customFormat="1" x14ac:dyDescent="0.3"/>
    <row r="979" s="113" customFormat="1" x14ac:dyDescent="0.3"/>
    <row r="980" s="113" customFormat="1" x14ac:dyDescent="0.3"/>
    <row r="981" s="113" customFormat="1" x14ac:dyDescent="0.3"/>
    <row r="982" s="113" customFormat="1" x14ac:dyDescent="0.3"/>
    <row r="983" s="113" customFormat="1" x14ac:dyDescent="0.3"/>
    <row r="984" s="113" customFormat="1" x14ac:dyDescent="0.3"/>
    <row r="985" s="113" customFormat="1" x14ac:dyDescent="0.3"/>
    <row r="986" s="113" customFormat="1" x14ac:dyDescent="0.3"/>
    <row r="987" s="113" customFormat="1" x14ac:dyDescent="0.3"/>
    <row r="988" s="113" customFormat="1" x14ac:dyDescent="0.3"/>
    <row r="989" s="113" customFormat="1" x14ac:dyDescent="0.3"/>
    <row r="990" s="113" customFormat="1" x14ac:dyDescent="0.3"/>
    <row r="991" s="113" customFormat="1" x14ac:dyDescent="0.3"/>
    <row r="992" s="113" customFormat="1" x14ac:dyDescent="0.3"/>
    <row r="993" s="113" customFormat="1" x14ac:dyDescent="0.3"/>
    <row r="994" s="113" customFormat="1" x14ac:dyDescent="0.3"/>
    <row r="995" s="113" customFormat="1" x14ac:dyDescent="0.3"/>
    <row r="996" s="113" customFormat="1" x14ac:dyDescent="0.3"/>
    <row r="997" s="113" customFormat="1" x14ac:dyDescent="0.3"/>
    <row r="998" s="113" customFormat="1" x14ac:dyDescent="0.3"/>
    <row r="999" s="113" customFormat="1" x14ac:dyDescent="0.3"/>
    <row r="1000" s="113" customFormat="1" x14ac:dyDescent="0.3"/>
    <row r="1001" s="113" customFormat="1" x14ac:dyDescent="0.3"/>
    <row r="1002" s="113" customFormat="1" x14ac:dyDescent="0.3"/>
    <row r="1003" s="113" customFormat="1" x14ac:dyDescent="0.3"/>
    <row r="1004" s="113" customFormat="1" x14ac:dyDescent="0.3"/>
    <row r="1005" s="113" customFormat="1" x14ac:dyDescent="0.3"/>
    <row r="1006" s="113" customFormat="1" x14ac:dyDescent="0.3"/>
    <row r="1007" s="113" customFormat="1" x14ac:dyDescent="0.3"/>
    <row r="1008" s="113" customFormat="1" x14ac:dyDescent="0.3"/>
    <row r="1009" s="113" customFormat="1" x14ac:dyDescent="0.3"/>
    <row r="1010" s="113" customFormat="1" x14ac:dyDescent="0.3"/>
    <row r="1011" s="113" customFormat="1" x14ac:dyDescent="0.3"/>
    <row r="1012" s="113" customFormat="1" x14ac:dyDescent="0.3"/>
    <row r="1013" s="113" customFormat="1" x14ac:dyDescent="0.3"/>
    <row r="1014" s="113" customFormat="1" x14ac:dyDescent="0.3"/>
    <row r="1015" s="113" customFormat="1" x14ac:dyDescent="0.3"/>
    <row r="1016" s="113" customFormat="1" x14ac:dyDescent="0.3"/>
    <row r="1017" s="113" customFormat="1" x14ac:dyDescent="0.3"/>
    <row r="1018" s="113" customFormat="1" x14ac:dyDescent="0.3"/>
    <row r="1019" s="113" customFormat="1" x14ac:dyDescent="0.3"/>
    <row r="1020" s="113" customFormat="1" x14ac:dyDescent="0.3"/>
    <row r="1021" s="113" customFormat="1" x14ac:dyDescent="0.3"/>
    <row r="1022" s="113" customFormat="1" x14ac:dyDescent="0.3"/>
    <row r="1023" s="113" customFormat="1" x14ac:dyDescent="0.3"/>
    <row r="1024" s="113" customFormat="1" x14ac:dyDescent="0.3"/>
    <row r="1025" s="113" customFormat="1" x14ac:dyDescent="0.3"/>
    <row r="1026" s="113" customFormat="1" x14ac:dyDescent="0.3"/>
    <row r="1027" s="113" customFormat="1" x14ac:dyDescent="0.3"/>
    <row r="1028" s="113" customFormat="1" x14ac:dyDescent="0.3"/>
    <row r="1029" s="113" customFormat="1" x14ac:dyDescent="0.3"/>
    <row r="1030" s="113" customFormat="1" x14ac:dyDescent="0.3"/>
    <row r="1031" s="113" customFormat="1" x14ac:dyDescent="0.3"/>
    <row r="1032" s="113" customFormat="1" x14ac:dyDescent="0.3"/>
    <row r="1033" s="113" customFormat="1" x14ac:dyDescent="0.3"/>
    <row r="1034" s="113" customFormat="1" x14ac:dyDescent="0.3"/>
    <row r="1035" s="113" customFormat="1" x14ac:dyDescent="0.3"/>
    <row r="1036" s="113" customFormat="1" x14ac:dyDescent="0.3"/>
    <row r="1037" s="113" customFormat="1" x14ac:dyDescent="0.3"/>
    <row r="1038" s="113" customFormat="1" x14ac:dyDescent="0.3"/>
    <row r="1039" s="113" customFormat="1" x14ac:dyDescent="0.3"/>
    <row r="1040" s="113" customFormat="1" x14ac:dyDescent="0.3"/>
    <row r="1041" s="113" customFormat="1" x14ac:dyDescent="0.3"/>
    <row r="1042" s="113" customFormat="1" x14ac:dyDescent="0.3"/>
    <row r="1043" s="113" customFormat="1" x14ac:dyDescent="0.3"/>
    <row r="1044" s="113" customFormat="1" x14ac:dyDescent="0.3"/>
    <row r="1045" s="113" customFormat="1" x14ac:dyDescent="0.3"/>
    <row r="1046" s="113" customFormat="1" x14ac:dyDescent="0.3"/>
    <row r="1047" s="113" customFormat="1" x14ac:dyDescent="0.3"/>
    <row r="1048" s="113" customFormat="1" x14ac:dyDescent="0.3"/>
    <row r="1049" s="113" customFormat="1" x14ac:dyDescent="0.3"/>
    <row r="1050" s="113" customFormat="1" x14ac:dyDescent="0.3"/>
    <row r="1051" s="113" customFormat="1" x14ac:dyDescent="0.3"/>
    <row r="1052" s="113" customFormat="1" x14ac:dyDescent="0.3"/>
    <row r="1053" s="113" customFormat="1" x14ac:dyDescent="0.3"/>
    <row r="1054" s="113" customFormat="1" x14ac:dyDescent="0.3"/>
    <row r="1055" s="113" customFormat="1" x14ac:dyDescent="0.3"/>
    <row r="1056" s="113" customFormat="1" x14ac:dyDescent="0.3"/>
    <row r="1057" s="113" customFormat="1" x14ac:dyDescent="0.3"/>
    <row r="1058" s="113" customFormat="1" x14ac:dyDescent="0.3"/>
    <row r="1059" s="113" customFormat="1" x14ac:dyDescent="0.3"/>
    <row r="1060" s="113" customFormat="1" x14ac:dyDescent="0.3"/>
    <row r="1061" s="113" customFormat="1" x14ac:dyDescent="0.3"/>
    <row r="1062" s="113" customFormat="1" x14ac:dyDescent="0.3"/>
    <row r="1063" s="113" customFormat="1" x14ac:dyDescent="0.3"/>
    <row r="1064" s="113" customFormat="1" x14ac:dyDescent="0.3"/>
    <row r="1065" s="113" customFormat="1" x14ac:dyDescent="0.3"/>
    <row r="1066" s="113" customFormat="1" x14ac:dyDescent="0.3"/>
    <row r="1067" s="113" customFormat="1" x14ac:dyDescent="0.3"/>
    <row r="1068" s="113" customFormat="1" x14ac:dyDescent="0.3"/>
    <row r="1069" s="113" customFormat="1" x14ac:dyDescent="0.3"/>
    <row r="1070" s="113" customFormat="1" x14ac:dyDescent="0.3"/>
    <row r="1071" s="113" customFormat="1" x14ac:dyDescent="0.3"/>
    <row r="1072" s="113" customFormat="1" x14ac:dyDescent="0.3"/>
    <row r="1073" s="113" customFormat="1" x14ac:dyDescent="0.3"/>
    <row r="1074" s="113" customFormat="1" x14ac:dyDescent="0.3"/>
    <row r="1075" s="113" customFormat="1" x14ac:dyDescent="0.3"/>
    <row r="1076" s="113" customFormat="1" x14ac:dyDescent="0.3"/>
    <row r="1077" s="113" customFormat="1" x14ac:dyDescent="0.3"/>
    <row r="1078" s="113" customFormat="1" x14ac:dyDescent="0.3"/>
    <row r="1079" s="113" customFormat="1" x14ac:dyDescent="0.3"/>
    <row r="1080" s="113" customFormat="1" x14ac:dyDescent="0.3"/>
    <row r="1081" s="113" customFormat="1" x14ac:dyDescent="0.3"/>
    <row r="1082" s="113" customFormat="1" x14ac:dyDescent="0.3"/>
    <row r="1083" s="113" customFormat="1" x14ac:dyDescent="0.3"/>
    <row r="1084" s="113" customFormat="1" x14ac:dyDescent="0.3"/>
    <row r="1085" s="113" customFormat="1" x14ac:dyDescent="0.3"/>
    <row r="1086" s="113" customFormat="1" x14ac:dyDescent="0.3"/>
    <row r="1087" s="113" customFormat="1" x14ac:dyDescent="0.3"/>
    <row r="1088" s="113" customFormat="1" x14ac:dyDescent="0.3"/>
    <row r="1089" s="113" customFormat="1" x14ac:dyDescent="0.3"/>
    <row r="1090" s="113" customFormat="1" x14ac:dyDescent="0.3"/>
    <row r="1091" s="113" customFormat="1" x14ac:dyDescent="0.3"/>
    <row r="1092" s="113" customFormat="1" x14ac:dyDescent="0.3"/>
    <row r="1093" s="113" customFormat="1" x14ac:dyDescent="0.3"/>
    <row r="1094" s="113" customFormat="1" x14ac:dyDescent="0.3"/>
    <row r="1095" s="113" customFormat="1" x14ac:dyDescent="0.3"/>
    <row r="1096" s="113" customFormat="1" x14ac:dyDescent="0.3"/>
    <row r="1097" s="113" customFormat="1" x14ac:dyDescent="0.3"/>
    <row r="1098" s="113" customFormat="1" x14ac:dyDescent="0.3"/>
    <row r="1099" s="113" customFormat="1" x14ac:dyDescent="0.3"/>
    <row r="1100" s="113" customFormat="1" x14ac:dyDescent="0.3"/>
    <row r="1101" s="113" customFormat="1" x14ac:dyDescent="0.3"/>
    <row r="1102" s="113" customFormat="1" x14ac:dyDescent="0.3"/>
    <row r="1103" s="113" customFormat="1" x14ac:dyDescent="0.3"/>
    <row r="1104" s="113" customFormat="1" x14ac:dyDescent="0.3"/>
    <row r="1105" s="113" customFormat="1" x14ac:dyDescent="0.3"/>
    <row r="1106" s="113" customFormat="1" x14ac:dyDescent="0.3"/>
    <row r="1107" s="113" customFormat="1" x14ac:dyDescent="0.3"/>
    <row r="1108" s="113" customFormat="1" x14ac:dyDescent="0.3"/>
    <row r="1109" s="113" customFormat="1" x14ac:dyDescent="0.3"/>
    <row r="1110" s="113" customFormat="1" x14ac:dyDescent="0.3"/>
    <row r="1111" s="113" customFormat="1" x14ac:dyDescent="0.3"/>
    <row r="1112" s="113" customFormat="1" x14ac:dyDescent="0.3"/>
    <row r="1113" s="113" customFormat="1" x14ac:dyDescent="0.3"/>
    <row r="1114" s="113" customFormat="1" x14ac:dyDescent="0.3"/>
    <row r="1115" s="113" customFormat="1" x14ac:dyDescent="0.3"/>
    <row r="1116" s="113" customFormat="1" x14ac:dyDescent="0.3"/>
    <row r="1117" s="113" customFormat="1" x14ac:dyDescent="0.3"/>
    <row r="1118" s="113" customFormat="1" x14ac:dyDescent="0.3"/>
    <row r="1119" s="113" customFormat="1" x14ac:dyDescent="0.3"/>
    <row r="1120" s="113" customFormat="1" x14ac:dyDescent="0.3"/>
    <row r="1121" s="113" customFormat="1" x14ac:dyDescent="0.3"/>
    <row r="1122" s="113" customFormat="1" x14ac:dyDescent="0.3"/>
    <row r="1123" s="113" customFormat="1" x14ac:dyDescent="0.3"/>
    <row r="1124" s="113" customFormat="1" x14ac:dyDescent="0.3"/>
    <row r="1125" s="113" customFormat="1" x14ac:dyDescent="0.3"/>
    <row r="1126" s="113" customFormat="1" x14ac:dyDescent="0.3"/>
    <row r="1127" s="113" customFormat="1" x14ac:dyDescent="0.3"/>
    <row r="1128" s="113" customFormat="1" x14ac:dyDescent="0.3"/>
    <row r="1129" s="113" customFormat="1" x14ac:dyDescent="0.3"/>
    <row r="1130" s="113" customFormat="1" x14ac:dyDescent="0.3"/>
    <row r="1131" s="113" customFormat="1" x14ac:dyDescent="0.3"/>
    <row r="1132" s="113" customFormat="1" x14ac:dyDescent="0.3"/>
    <row r="1133" s="113" customFormat="1" x14ac:dyDescent="0.3"/>
    <row r="1134" s="113" customFormat="1" x14ac:dyDescent="0.3"/>
    <row r="1135" s="113" customFormat="1" x14ac:dyDescent="0.3"/>
    <row r="1136" s="113" customFormat="1" x14ac:dyDescent="0.3"/>
    <row r="1137" s="113" customFormat="1" x14ac:dyDescent="0.3"/>
    <row r="1138" s="113" customFormat="1" x14ac:dyDescent="0.3"/>
    <row r="1139" s="113" customFormat="1" x14ac:dyDescent="0.3"/>
    <row r="1140" s="113" customFormat="1" x14ac:dyDescent="0.3"/>
    <row r="1141" s="113" customFormat="1" x14ac:dyDescent="0.3"/>
    <row r="1142" s="113" customFormat="1" x14ac:dyDescent="0.3"/>
    <row r="1143" s="113" customFormat="1" x14ac:dyDescent="0.3"/>
    <row r="1144" s="113" customFormat="1" x14ac:dyDescent="0.3"/>
    <row r="1145" s="113" customFormat="1" x14ac:dyDescent="0.3"/>
    <row r="1146" s="113" customFormat="1" x14ac:dyDescent="0.3"/>
    <row r="1147" s="113" customFormat="1" x14ac:dyDescent="0.3"/>
    <row r="1148" s="113" customFormat="1" x14ac:dyDescent="0.3"/>
    <row r="1149" s="113" customFormat="1" x14ac:dyDescent="0.3"/>
    <row r="1150" s="113" customFormat="1" x14ac:dyDescent="0.3"/>
    <row r="1151" s="113" customFormat="1" x14ac:dyDescent="0.3"/>
    <row r="1152" s="113" customFormat="1" x14ac:dyDescent="0.3"/>
    <row r="1153" s="113" customFormat="1" x14ac:dyDescent="0.3"/>
    <row r="1154" s="113" customFormat="1" x14ac:dyDescent="0.3"/>
    <row r="1155" s="113" customFormat="1" x14ac:dyDescent="0.3"/>
    <row r="1156" s="113" customFormat="1" x14ac:dyDescent="0.3"/>
    <row r="1157" s="113" customFormat="1" x14ac:dyDescent="0.3"/>
    <row r="1158" s="113" customFormat="1" x14ac:dyDescent="0.3"/>
    <row r="1159" s="113" customFormat="1" x14ac:dyDescent="0.3"/>
    <row r="1160" s="113" customFormat="1" x14ac:dyDescent="0.3"/>
    <row r="1161" s="113" customFormat="1" x14ac:dyDescent="0.3"/>
    <row r="1162" s="113" customFormat="1" x14ac:dyDescent="0.3"/>
    <row r="1163" s="113" customFormat="1" x14ac:dyDescent="0.3"/>
    <row r="1164" s="113" customFormat="1" x14ac:dyDescent="0.3"/>
    <row r="1165" s="113" customFormat="1" x14ac:dyDescent="0.3"/>
    <row r="1166" s="113" customFormat="1" x14ac:dyDescent="0.3"/>
    <row r="1167" s="113" customFormat="1" x14ac:dyDescent="0.3"/>
    <row r="1168" s="113" customFormat="1" x14ac:dyDescent="0.3"/>
    <row r="1169" s="113" customFormat="1" x14ac:dyDescent="0.3"/>
    <row r="1170" s="113" customFormat="1" x14ac:dyDescent="0.3"/>
    <row r="1171" s="113" customFormat="1" x14ac:dyDescent="0.3"/>
    <row r="1172" s="113" customFormat="1" x14ac:dyDescent="0.3"/>
    <row r="1173" s="113" customFormat="1" x14ac:dyDescent="0.3"/>
    <row r="1174" s="113" customFormat="1" x14ac:dyDescent="0.3"/>
    <row r="1175" s="113" customFormat="1" x14ac:dyDescent="0.3"/>
    <row r="1176" s="113" customFormat="1" x14ac:dyDescent="0.3"/>
    <row r="1177" s="113" customFormat="1" x14ac:dyDescent="0.3"/>
    <row r="1178" s="113" customFormat="1" x14ac:dyDescent="0.3"/>
    <row r="1179" s="113" customFormat="1" x14ac:dyDescent="0.3"/>
    <row r="1180" s="113" customFormat="1" x14ac:dyDescent="0.3"/>
    <row r="1181" s="113" customFormat="1" x14ac:dyDescent="0.3"/>
    <row r="1182" s="113" customFormat="1" x14ac:dyDescent="0.3"/>
    <row r="1183" s="113" customFormat="1" x14ac:dyDescent="0.3"/>
    <row r="1184" s="113" customFormat="1" x14ac:dyDescent="0.3"/>
    <row r="1185" s="113" customFormat="1" x14ac:dyDescent="0.3"/>
    <row r="1186" s="113" customFormat="1" x14ac:dyDescent="0.3"/>
    <row r="1187" s="113" customFormat="1" x14ac:dyDescent="0.3"/>
    <row r="1188" s="113" customFormat="1" x14ac:dyDescent="0.3"/>
    <row r="1189" s="113" customFormat="1" x14ac:dyDescent="0.3"/>
    <row r="1190" s="113" customFormat="1" x14ac:dyDescent="0.3"/>
    <row r="1191" s="113" customFormat="1" x14ac:dyDescent="0.3"/>
    <row r="1192" s="113" customFormat="1" x14ac:dyDescent="0.3"/>
    <row r="1193" s="113" customFormat="1" x14ac:dyDescent="0.3"/>
    <row r="1194" s="113" customFormat="1" x14ac:dyDescent="0.3"/>
    <row r="1195" s="113" customFormat="1" x14ac:dyDescent="0.3"/>
    <row r="1196" s="113" customFormat="1" x14ac:dyDescent="0.3"/>
    <row r="1197" s="113" customFormat="1" x14ac:dyDescent="0.3"/>
    <row r="1198" s="113" customFormat="1" x14ac:dyDescent="0.3"/>
    <row r="1199" s="113" customFormat="1" x14ac:dyDescent="0.3"/>
    <row r="1200" s="113" customFormat="1" x14ac:dyDescent="0.3"/>
    <row r="1201" s="113" customFormat="1" x14ac:dyDescent="0.3"/>
    <row r="1202" s="113" customFormat="1" x14ac:dyDescent="0.3"/>
    <row r="1203" s="113" customFormat="1" x14ac:dyDescent="0.3"/>
    <row r="1204" s="113" customFormat="1" x14ac:dyDescent="0.3"/>
    <row r="1205" s="113" customFormat="1" x14ac:dyDescent="0.3"/>
    <row r="1206" s="113" customFormat="1" x14ac:dyDescent="0.3"/>
    <row r="1207" s="113" customFormat="1" x14ac:dyDescent="0.3"/>
    <row r="1208" s="113" customFormat="1" x14ac:dyDescent="0.3"/>
    <row r="1209" s="113" customFormat="1" x14ac:dyDescent="0.3"/>
    <row r="1210" s="113" customFormat="1" x14ac:dyDescent="0.3"/>
    <row r="1211" s="113" customFormat="1" x14ac:dyDescent="0.3"/>
    <row r="1212" s="113" customFormat="1" x14ac:dyDescent="0.3"/>
    <row r="1213" s="113" customFormat="1" x14ac:dyDescent="0.3"/>
    <row r="1214" s="113" customFormat="1" x14ac:dyDescent="0.3"/>
    <row r="1215" s="113" customFormat="1" x14ac:dyDescent="0.3"/>
    <row r="1216" s="113" customFormat="1" x14ac:dyDescent="0.3"/>
    <row r="1217" s="113" customFormat="1" x14ac:dyDescent="0.3"/>
    <row r="1218" s="113" customFormat="1" x14ac:dyDescent="0.3"/>
    <row r="1219" s="113" customFormat="1" x14ac:dyDescent="0.3"/>
    <row r="1220" s="113" customFormat="1" x14ac:dyDescent="0.3"/>
    <row r="1221" s="113" customFormat="1" x14ac:dyDescent="0.3"/>
    <row r="1222" s="113" customFormat="1" x14ac:dyDescent="0.3"/>
    <row r="1223" s="113" customFormat="1" x14ac:dyDescent="0.3"/>
    <row r="1224" s="113" customFormat="1" x14ac:dyDescent="0.3"/>
    <row r="1225" s="113" customFormat="1" x14ac:dyDescent="0.3"/>
    <row r="1226" s="113" customFormat="1" x14ac:dyDescent="0.3"/>
    <row r="1227" s="113" customFormat="1" x14ac:dyDescent="0.3"/>
    <row r="1228" s="113" customFormat="1" x14ac:dyDescent="0.3"/>
    <row r="1229" s="113" customFormat="1" x14ac:dyDescent="0.3"/>
    <row r="1230" s="113" customFormat="1" x14ac:dyDescent="0.3"/>
    <row r="1231" s="113" customFormat="1" x14ac:dyDescent="0.3"/>
    <row r="1232" s="113" customFormat="1" x14ac:dyDescent="0.3"/>
    <row r="1233" s="113" customFormat="1" x14ac:dyDescent="0.3"/>
    <row r="1234" s="113" customFormat="1" x14ac:dyDescent="0.3"/>
    <row r="1235" s="113" customFormat="1" x14ac:dyDescent="0.3"/>
    <row r="1236" s="113" customFormat="1" x14ac:dyDescent="0.3"/>
    <row r="1237" s="113" customFormat="1" x14ac:dyDescent="0.3"/>
    <row r="1238" s="113" customFormat="1" x14ac:dyDescent="0.3"/>
    <row r="1239" s="113" customFormat="1" x14ac:dyDescent="0.3"/>
    <row r="1240" s="113" customFormat="1" x14ac:dyDescent="0.3"/>
    <row r="1241" s="113" customFormat="1" x14ac:dyDescent="0.3"/>
    <row r="1242" s="113" customFormat="1" x14ac:dyDescent="0.3"/>
    <row r="1243" s="113" customFormat="1" x14ac:dyDescent="0.3"/>
    <row r="1244" s="113" customFormat="1" x14ac:dyDescent="0.3"/>
    <row r="1245" s="113" customFormat="1" x14ac:dyDescent="0.3"/>
    <row r="1246" s="113" customFormat="1" x14ac:dyDescent="0.3"/>
    <row r="1247" s="113" customFormat="1" x14ac:dyDescent="0.3"/>
    <row r="1248" s="113" customFormat="1" x14ac:dyDescent="0.3"/>
    <row r="1249" s="113" customFormat="1" x14ac:dyDescent="0.3"/>
    <row r="1250" s="113" customFormat="1" x14ac:dyDescent="0.3"/>
    <row r="1251" s="113" customFormat="1" x14ac:dyDescent="0.3"/>
    <row r="1252" s="113" customFormat="1" x14ac:dyDescent="0.3"/>
    <row r="1253" s="113" customFormat="1" x14ac:dyDescent="0.3"/>
    <row r="1254" s="113" customFormat="1" x14ac:dyDescent="0.3"/>
    <row r="1255" s="113" customFormat="1" x14ac:dyDescent="0.3"/>
    <row r="1256" s="113" customFormat="1" x14ac:dyDescent="0.3"/>
    <row r="1257" s="113" customFormat="1" x14ac:dyDescent="0.3"/>
    <row r="1258" s="113" customFormat="1" x14ac:dyDescent="0.3"/>
    <row r="1259" s="113" customFormat="1" x14ac:dyDescent="0.3"/>
    <row r="1260" s="113" customFormat="1" x14ac:dyDescent="0.3"/>
    <row r="1261" s="113" customFormat="1" x14ac:dyDescent="0.3"/>
    <row r="1262" s="113" customFormat="1" x14ac:dyDescent="0.3"/>
    <row r="1263" s="113" customFormat="1" x14ac:dyDescent="0.3"/>
    <row r="1264" s="113" customFormat="1" x14ac:dyDescent="0.3"/>
    <row r="1265" s="113" customFormat="1" x14ac:dyDescent="0.3"/>
    <row r="1266" s="113" customFormat="1" x14ac:dyDescent="0.3"/>
    <row r="1267" s="113" customFormat="1" x14ac:dyDescent="0.3"/>
    <row r="1268" s="113" customFormat="1" x14ac:dyDescent="0.3"/>
    <row r="1269" s="113" customFormat="1" x14ac:dyDescent="0.3"/>
    <row r="1270" s="113" customFormat="1" x14ac:dyDescent="0.3"/>
    <row r="1271" s="113" customFormat="1" x14ac:dyDescent="0.3"/>
    <row r="1272" s="113" customFormat="1" x14ac:dyDescent="0.3"/>
    <row r="1273" s="113" customFormat="1" x14ac:dyDescent="0.3"/>
    <row r="1274" s="113" customFormat="1" x14ac:dyDescent="0.3"/>
    <row r="1275" s="113" customFormat="1" x14ac:dyDescent="0.3"/>
    <row r="1276" s="113" customFormat="1" x14ac:dyDescent="0.3"/>
    <row r="1277" s="113" customFormat="1" x14ac:dyDescent="0.3"/>
    <row r="1278" s="113" customFormat="1" x14ac:dyDescent="0.3"/>
    <row r="1279" s="113" customFormat="1" x14ac:dyDescent="0.3"/>
    <row r="1280" s="113" customFormat="1" x14ac:dyDescent="0.3"/>
    <row r="1281" s="113" customFormat="1" x14ac:dyDescent="0.3"/>
    <row r="1282" s="113" customFormat="1" x14ac:dyDescent="0.3"/>
    <row r="1283" s="113" customFormat="1" x14ac:dyDescent="0.3"/>
    <row r="1284" s="113" customFormat="1" x14ac:dyDescent="0.3"/>
    <row r="1285" s="113" customFormat="1" x14ac:dyDescent="0.3"/>
    <row r="1286" s="113" customFormat="1" x14ac:dyDescent="0.3"/>
    <row r="1287" s="113" customFormat="1" x14ac:dyDescent="0.3"/>
    <row r="1288" s="113" customFormat="1" x14ac:dyDescent="0.3"/>
    <row r="1289" s="113" customFormat="1" x14ac:dyDescent="0.3"/>
    <row r="1290" s="113" customFormat="1" x14ac:dyDescent="0.3"/>
    <row r="1291" s="113" customFormat="1" x14ac:dyDescent="0.3"/>
    <row r="1292" s="113" customFormat="1" x14ac:dyDescent="0.3"/>
    <row r="1293" s="113" customFormat="1" x14ac:dyDescent="0.3"/>
    <row r="1294" s="113" customFormat="1" x14ac:dyDescent="0.3"/>
    <row r="1295" s="113" customFormat="1" x14ac:dyDescent="0.3"/>
    <row r="1296" s="113" customFormat="1" x14ac:dyDescent="0.3"/>
    <row r="1297" s="113" customFormat="1" x14ac:dyDescent="0.3"/>
    <row r="1298" s="113" customFormat="1" x14ac:dyDescent="0.3"/>
    <row r="1299" s="113" customFormat="1" x14ac:dyDescent="0.3"/>
    <row r="1300" s="113" customFormat="1" x14ac:dyDescent="0.3"/>
    <row r="1301" s="113" customFormat="1" x14ac:dyDescent="0.3"/>
    <row r="1302" s="113" customFormat="1" x14ac:dyDescent="0.3"/>
    <row r="1303" s="113" customFormat="1" x14ac:dyDescent="0.3"/>
    <row r="1304" s="113" customFormat="1" x14ac:dyDescent="0.3"/>
    <row r="1305" s="113" customFormat="1" x14ac:dyDescent="0.3"/>
    <row r="1306" s="113" customFormat="1" x14ac:dyDescent="0.3"/>
    <row r="1307" s="113" customFormat="1" x14ac:dyDescent="0.3"/>
    <row r="1308" s="113" customFormat="1" x14ac:dyDescent="0.3"/>
    <row r="1309" s="113" customFormat="1" x14ac:dyDescent="0.3"/>
    <row r="1310" s="113" customFormat="1" x14ac:dyDescent="0.3"/>
    <row r="1311" s="113" customFormat="1" x14ac:dyDescent="0.3"/>
    <row r="1312" s="113" customFormat="1" x14ac:dyDescent="0.3"/>
    <row r="1313" s="113" customFormat="1" x14ac:dyDescent="0.3"/>
    <row r="1314" s="113" customFormat="1" x14ac:dyDescent="0.3"/>
    <row r="1315" s="113" customFormat="1" x14ac:dyDescent="0.3"/>
    <row r="1316" s="113" customFormat="1" x14ac:dyDescent="0.3"/>
    <row r="1317" s="113" customFormat="1" x14ac:dyDescent="0.3"/>
    <row r="1318" s="113" customFormat="1" x14ac:dyDescent="0.3"/>
    <row r="1319" s="113" customFormat="1" x14ac:dyDescent="0.3"/>
    <row r="1320" s="113" customFormat="1" x14ac:dyDescent="0.3"/>
    <row r="1321" s="113" customFormat="1" x14ac:dyDescent="0.3"/>
    <row r="1322" s="113" customFormat="1" x14ac:dyDescent="0.3"/>
    <row r="1323" s="113" customFormat="1" x14ac:dyDescent="0.3"/>
    <row r="1324" s="113" customFormat="1" x14ac:dyDescent="0.3"/>
    <row r="1325" s="113" customFormat="1" x14ac:dyDescent="0.3"/>
    <row r="1326" s="113" customFormat="1" x14ac:dyDescent="0.3"/>
    <row r="1327" s="113" customFormat="1" x14ac:dyDescent="0.3"/>
    <row r="1328" s="113" customFormat="1" x14ac:dyDescent="0.3"/>
    <row r="1329" s="113" customFormat="1" x14ac:dyDescent="0.3"/>
    <row r="1330" s="113" customFormat="1" x14ac:dyDescent="0.3"/>
    <row r="1331" s="113" customFormat="1" x14ac:dyDescent="0.3"/>
    <row r="1332" s="113" customFormat="1" x14ac:dyDescent="0.3"/>
    <row r="1333" s="113" customFormat="1" x14ac:dyDescent="0.3"/>
    <row r="1334" s="113" customFormat="1" x14ac:dyDescent="0.3"/>
    <row r="1335" s="113" customFormat="1" x14ac:dyDescent="0.3"/>
    <row r="1336" s="113" customFormat="1" x14ac:dyDescent="0.3"/>
    <row r="1337" s="113" customFormat="1" x14ac:dyDescent="0.3"/>
    <row r="1338" s="113" customFormat="1" x14ac:dyDescent="0.3"/>
    <row r="1339" s="113" customFormat="1" x14ac:dyDescent="0.3"/>
    <row r="1340" s="113" customFormat="1" x14ac:dyDescent="0.3"/>
    <row r="1341" s="113" customFormat="1" x14ac:dyDescent="0.3"/>
    <row r="1342" s="113" customFormat="1" x14ac:dyDescent="0.3"/>
    <row r="1343" s="113" customFormat="1" x14ac:dyDescent="0.3"/>
    <row r="1344" s="113" customFormat="1" x14ac:dyDescent="0.3"/>
    <row r="1345" s="113" customFormat="1" x14ac:dyDescent="0.3"/>
    <row r="1346" s="113" customFormat="1" x14ac:dyDescent="0.3"/>
    <row r="1347" s="113" customFormat="1" x14ac:dyDescent="0.3"/>
    <row r="1348" s="113" customFormat="1" x14ac:dyDescent="0.3"/>
    <row r="1349" s="113" customFormat="1" x14ac:dyDescent="0.3"/>
    <row r="1350" s="113" customFormat="1" x14ac:dyDescent="0.3"/>
    <row r="1351" s="113" customFormat="1" x14ac:dyDescent="0.3"/>
    <row r="1352" s="113" customFormat="1" x14ac:dyDescent="0.3"/>
    <row r="1353" s="113" customFormat="1" x14ac:dyDescent="0.3"/>
    <row r="1354" s="113" customFormat="1" x14ac:dyDescent="0.3"/>
    <row r="1355" s="113" customFormat="1" x14ac:dyDescent="0.3"/>
    <row r="1356" s="113" customFormat="1" x14ac:dyDescent="0.3"/>
    <row r="1357" s="113" customFormat="1" x14ac:dyDescent="0.3"/>
    <row r="1358" s="113" customFormat="1" x14ac:dyDescent="0.3"/>
    <row r="1359" s="113" customFormat="1" x14ac:dyDescent="0.3"/>
    <row r="1360" s="113" customFormat="1" x14ac:dyDescent="0.3"/>
    <row r="1361" s="113" customFormat="1" x14ac:dyDescent="0.3"/>
    <row r="1362" s="113" customFormat="1" x14ac:dyDescent="0.3"/>
    <row r="1363" s="113" customFormat="1" x14ac:dyDescent="0.3"/>
    <row r="1364" s="113" customFormat="1" x14ac:dyDescent="0.3"/>
    <row r="1365" s="113" customFormat="1" x14ac:dyDescent="0.3"/>
    <row r="1366" s="113" customFormat="1" x14ac:dyDescent="0.3"/>
    <row r="1367" s="113" customFormat="1" x14ac:dyDescent="0.3"/>
    <row r="1368" s="113" customFormat="1" x14ac:dyDescent="0.3"/>
    <row r="1369" s="113" customFormat="1" x14ac:dyDescent="0.3"/>
    <row r="1370" s="113" customFormat="1" x14ac:dyDescent="0.3"/>
    <row r="1371" s="113" customFormat="1" x14ac:dyDescent="0.3"/>
    <row r="1372" s="113" customFormat="1" x14ac:dyDescent="0.3"/>
    <row r="1373" s="113" customFormat="1" x14ac:dyDescent="0.3"/>
    <row r="1374" s="113" customFormat="1" x14ac:dyDescent="0.3"/>
    <row r="1375" s="113" customFormat="1" x14ac:dyDescent="0.3"/>
    <row r="1376" s="113" customFormat="1" x14ac:dyDescent="0.3"/>
    <row r="1377" s="113" customFormat="1" x14ac:dyDescent="0.3"/>
    <row r="1378" s="113" customFormat="1" x14ac:dyDescent="0.3"/>
    <row r="1379" s="113" customFormat="1" x14ac:dyDescent="0.3"/>
    <row r="1380" s="113" customFormat="1" x14ac:dyDescent="0.3"/>
    <row r="1381" s="113" customFormat="1" x14ac:dyDescent="0.3"/>
    <row r="1382" s="113" customFormat="1" x14ac:dyDescent="0.3"/>
    <row r="1383" s="113" customFormat="1" x14ac:dyDescent="0.3"/>
    <row r="1384" s="113" customFormat="1" x14ac:dyDescent="0.3"/>
    <row r="1385" s="113" customFormat="1" x14ac:dyDescent="0.3"/>
    <row r="1386" s="113" customFormat="1" x14ac:dyDescent="0.3"/>
    <row r="1387" s="113" customFormat="1" x14ac:dyDescent="0.3"/>
    <row r="1388" s="113" customFormat="1" x14ac:dyDescent="0.3"/>
    <row r="1389" s="113" customFormat="1" x14ac:dyDescent="0.3"/>
    <row r="1390" s="113" customFormat="1" x14ac:dyDescent="0.3"/>
    <row r="1391" s="113" customFormat="1" x14ac:dyDescent="0.3"/>
    <row r="1392" s="113" customFormat="1" x14ac:dyDescent="0.3"/>
    <row r="1393" s="113" customFormat="1" x14ac:dyDescent="0.3"/>
    <row r="1394" s="113" customFormat="1" x14ac:dyDescent="0.3"/>
    <row r="1395" s="113" customFormat="1" x14ac:dyDescent="0.3"/>
    <row r="1396" s="113" customFormat="1" x14ac:dyDescent="0.3"/>
    <row r="1397" s="113" customFormat="1" x14ac:dyDescent="0.3"/>
    <row r="1398" s="113" customFormat="1" x14ac:dyDescent="0.3"/>
    <row r="1399" s="113" customFormat="1" x14ac:dyDescent="0.3"/>
    <row r="1400" s="113" customFormat="1" x14ac:dyDescent="0.3"/>
    <row r="1401" s="113" customFormat="1" x14ac:dyDescent="0.3"/>
    <row r="1402" s="113" customFormat="1" x14ac:dyDescent="0.3"/>
    <row r="1403" s="113" customFormat="1" x14ac:dyDescent="0.3"/>
    <row r="1404" s="113" customFormat="1" x14ac:dyDescent="0.3"/>
    <row r="1405" s="113" customFormat="1" x14ac:dyDescent="0.3"/>
    <row r="1406" s="113" customFormat="1" x14ac:dyDescent="0.3"/>
    <row r="1407" s="113" customFormat="1" x14ac:dyDescent="0.3"/>
    <row r="1408" s="113" customFormat="1" x14ac:dyDescent="0.3"/>
    <row r="1409" s="113" customFormat="1" x14ac:dyDescent="0.3"/>
    <row r="1410" s="113" customFormat="1" x14ac:dyDescent="0.3"/>
    <row r="1411" s="113" customFormat="1" x14ac:dyDescent="0.3"/>
    <row r="1412" s="113" customFormat="1" x14ac:dyDescent="0.3"/>
    <row r="1413" s="113" customFormat="1" x14ac:dyDescent="0.3"/>
    <row r="1414" s="113" customFormat="1" x14ac:dyDescent="0.3"/>
    <row r="1415" s="113" customFormat="1" x14ac:dyDescent="0.3"/>
    <row r="1416" s="113" customFormat="1" x14ac:dyDescent="0.3"/>
    <row r="1417" s="113" customFormat="1" x14ac:dyDescent="0.3"/>
    <row r="1418" s="113" customFormat="1" x14ac:dyDescent="0.3"/>
    <row r="1419" s="113" customFormat="1" x14ac:dyDescent="0.3"/>
    <row r="1420" s="113" customFormat="1" x14ac:dyDescent="0.3"/>
    <row r="1421" s="113" customFormat="1" x14ac:dyDescent="0.3"/>
    <row r="1422" s="113" customFormat="1" x14ac:dyDescent="0.3"/>
    <row r="1423" s="113" customFormat="1" x14ac:dyDescent="0.3"/>
    <row r="1424" s="113" customFormat="1" x14ac:dyDescent="0.3"/>
    <row r="1425" s="113" customFormat="1" x14ac:dyDescent="0.3"/>
    <row r="1426" s="113" customFormat="1" x14ac:dyDescent="0.3"/>
    <row r="1427" s="113" customFormat="1" x14ac:dyDescent="0.3"/>
    <row r="1428" s="113" customFormat="1" x14ac:dyDescent="0.3"/>
    <row r="1429" s="113" customFormat="1" x14ac:dyDescent="0.3"/>
    <row r="1430" s="113" customFormat="1" x14ac:dyDescent="0.3"/>
    <row r="1431" s="113" customFormat="1" x14ac:dyDescent="0.3"/>
    <row r="1432" s="113" customFormat="1" x14ac:dyDescent="0.3"/>
    <row r="1433" s="113" customFormat="1" x14ac:dyDescent="0.3"/>
    <row r="1434" s="113" customFormat="1" x14ac:dyDescent="0.3"/>
    <row r="1435" s="113" customFormat="1" x14ac:dyDescent="0.3"/>
    <row r="1436" s="113" customFormat="1" x14ac:dyDescent="0.3"/>
    <row r="1437" s="113" customFormat="1" x14ac:dyDescent="0.3"/>
    <row r="1438" s="113" customFormat="1" x14ac:dyDescent="0.3"/>
    <row r="1439" s="113" customFormat="1" x14ac:dyDescent="0.3"/>
    <row r="1440" s="113" customFormat="1" x14ac:dyDescent="0.3"/>
    <row r="1441" s="113" customFormat="1" x14ac:dyDescent="0.3"/>
    <row r="1442" s="113" customFormat="1" x14ac:dyDescent="0.3"/>
    <row r="1443" s="113" customFormat="1" x14ac:dyDescent="0.3"/>
    <row r="1444" s="113" customFormat="1" x14ac:dyDescent="0.3"/>
    <row r="1445" s="113" customFormat="1" x14ac:dyDescent="0.3"/>
    <row r="1446" s="113" customFormat="1" x14ac:dyDescent="0.3"/>
    <row r="1447" s="113" customFormat="1" x14ac:dyDescent="0.3"/>
    <row r="1448" s="113" customFormat="1" x14ac:dyDescent="0.3"/>
    <row r="1449" s="113" customFormat="1" x14ac:dyDescent="0.3"/>
    <row r="1450" s="113" customFormat="1" x14ac:dyDescent="0.3"/>
    <row r="1451" s="113" customFormat="1" x14ac:dyDescent="0.3"/>
    <row r="1452" s="113" customFormat="1" x14ac:dyDescent="0.3"/>
    <row r="1453" s="113" customFormat="1" x14ac:dyDescent="0.3"/>
    <row r="1454" s="113" customFormat="1" x14ac:dyDescent="0.3"/>
    <row r="1455" s="113" customFormat="1" x14ac:dyDescent="0.3"/>
    <row r="1456" s="113" customFormat="1" x14ac:dyDescent="0.3"/>
    <row r="1457" s="113" customFormat="1" x14ac:dyDescent="0.3"/>
    <row r="1458" s="113" customFormat="1" x14ac:dyDescent="0.3"/>
    <row r="1459" s="113" customFormat="1" x14ac:dyDescent="0.3"/>
    <row r="1460" s="113" customFormat="1" x14ac:dyDescent="0.3"/>
    <row r="1461" s="113" customFormat="1" x14ac:dyDescent="0.3"/>
    <row r="1462" s="113" customFormat="1" x14ac:dyDescent="0.3"/>
    <row r="1463" s="113" customFormat="1" x14ac:dyDescent="0.3"/>
    <row r="1464" s="113" customFormat="1" x14ac:dyDescent="0.3"/>
    <row r="1465" s="113" customFormat="1" x14ac:dyDescent="0.3"/>
    <row r="1466" s="113" customFormat="1" x14ac:dyDescent="0.3"/>
    <row r="1467" s="113" customFormat="1" x14ac:dyDescent="0.3"/>
    <row r="1468" s="113" customFormat="1" x14ac:dyDescent="0.3"/>
    <row r="1469" s="113" customFormat="1" x14ac:dyDescent="0.3"/>
    <row r="1470" s="113" customFormat="1" x14ac:dyDescent="0.3"/>
    <row r="1471" s="113" customFormat="1" x14ac:dyDescent="0.3"/>
    <row r="1472" s="113" customFormat="1" x14ac:dyDescent="0.3"/>
    <row r="1473" s="113" customFormat="1" x14ac:dyDescent="0.3"/>
    <row r="1474" s="113" customFormat="1" x14ac:dyDescent="0.3"/>
    <row r="1475" s="113" customFormat="1" x14ac:dyDescent="0.3"/>
    <row r="1476" s="113" customFormat="1" x14ac:dyDescent="0.3"/>
    <row r="1477" s="113" customFormat="1" x14ac:dyDescent="0.3"/>
    <row r="1478" s="113" customFormat="1" x14ac:dyDescent="0.3"/>
    <row r="1479" s="113" customFormat="1" x14ac:dyDescent="0.3"/>
    <row r="1480" s="113" customFormat="1" x14ac:dyDescent="0.3"/>
    <row r="1481" s="113" customFormat="1" x14ac:dyDescent="0.3"/>
    <row r="1482" s="113" customFormat="1" x14ac:dyDescent="0.3"/>
    <row r="1483" s="113" customFormat="1" x14ac:dyDescent="0.3"/>
    <row r="1484" s="113" customFormat="1" x14ac:dyDescent="0.3"/>
    <row r="1485" s="113" customFormat="1" x14ac:dyDescent="0.3"/>
    <row r="1486" s="113" customFormat="1" x14ac:dyDescent="0.3"/>
    <row r="1487" s="113" customFormat="1" x14ac:dyDescent="0.3"/>
    <row r="1488" s="113" customFormat="1" x14ac:dyDescent="0.3"/>
    <row r="1489" s="113" customFormat="1" x14ac:dyDescent="0.3"/>
    <row r="1490" s="113" customFormat="1" x14ac:dyDescent="0.3"/>
    <row r="1491" s="113" customFormat="1" x14ac:dyDescent="0.3"/>
    <row r="1492" s="113" customFormat="1" x14ac:dyDescent="0.3"/>
    <row r="1493" s="113" customFormat="1" x14ac:dyDescent="0.3"/>
    <row r="1494" s="113" customFormat="1" x14ac:dyDescent="0.3"/>
    <row r="1495" s="113" customFormat="1" x14ac:dyDescent="0.3"/>
    <row r="1496" s="113" customFormat="1" x14ac:dyDescent="0.3"/>
    <row r="1497" s="113" customFormat="1" x14ac:dyDescent="0.3"/>
    <row r="1498" s="113" customFormat="1" x14ac:dyDescent="0.3"/>
    <row r="1499" s="113" customFormat="1" x14ac:dyDescent="0.3"/>
    <row r="1500" s="113" customFormat="1" x14ac:dyDescent="0.3"/>
    <row r="1501" s="113" customFormat="1" x14ac:dyDescent="0.3"/>
    <row r="1502" s="113" customFormat="1" x14ac:dyDescent="0.3"/>
    <row r="1503" s="113" customFormat="1" x14ac:dyDescent="0.3"/>
    <row r="1504" s="113" customFormat="1" x14ac:dyDescent="0.3"/>
    <row r="1505" s="113" customFormat="1" x14ac:dyDescent="0.3"/>
    <row r="1506" s="113" customFormat="1" x14ac:dyDescent="0.3"/>
    <row r="1507" s="113" customFormat="1" x14ac:dyDescent="0.3"/>
    <row r="1508" s="113" customFormat="1" x14ac:dyDescent="0.3"/>
    <row r="1509" s="113" customFormat="1" x14ac:dyDescent="0.3"/>
    <row r="1510" s="113" customFormat="1" x14ac:dyDescent="0.3"/>
    <row r="1511" s="113" customFormat="1" x14ac:dyDescent="0.3"/>
    <row r="1512" s="113" customFormat="1" x14ac:dyDescent="0.3"/>
    <row r="1513" s="113" customFormat="1" x14ac:dyDescent="0.3"/>
    <row r="1514" s="113" customFormat="1" x14ac:dyDescent="0.3"/>
    <row r="1515" s="113" customFormat="1" x14ac:dyDescent="0.3"/>
    <row r="1516" s="113" customFormat="1" x14ac:dyDescent="0.3"/>
    <row r="1517" s="113" customFormat="1" x14ac:dyDescent="0.3"/>
    <row r="1518" s="113" customFormat="1" x14ac:dyDescent="0.3"/>
    <row r="1519" s="113" customFormat="1" x14ac:dyDescent="0.3"/>
    <row r="1520" s="113" customFormat="1" x14ac:dyDescent="0.3"/>
    <row r="1521" s="113" customFormat="1" x14ac:dyDescent="0.3"/>
    <row r="1522" s="113" customFormat="1" x14ac:dyDescent="0.3"/>
    <row r="1523" s="113" customFormat="1" x14ac:dyDescent="0.3"/>
    <row r="1524" s="113" customFormat="1" x14ac:dyDescent="0.3"/>
    <row r="1525" s="113" customFormat="1" x14ac:dyDescent="0.3"/>
    <row r="1526" s="113" customFormat="1" x14ac:dyDescent="0.3"/>
    <row r="1527" s="113" customFormat="1" x14ac:dyDescent="0.3"/>
    <row r="1528" s="113" customFormat="1" x14ac:dyDescent="0.3"/>
    <row r="1529" s="113" customFormat="1" x14ac:dyDescent="0.3"/>
    <row r="1530" s="113" customFormat="1" x14ac:dyDescent="0.3"/>
    <row r="1531" s="113" customFormat="1" x14ac:dyDescent="0.3"/>
    <row r="1532" s="113" customFormat="1" x14ac:dyDescent="0.3"/>
    <row r="1533" s="113" customFormat="1" x14ac:dyDescent="0.3"/>
    <row r="1534" s="113" customFormat="1" x14ac:dyDescent="0.3"/>
    <row r="1535" s="113" customFormat="1" x14ac:dyDescent="0.3"/>
    <row r="1536" s="113" customFormat="1" x14ac:dyDescent="0.3"/>
    <row r="1537" s="113" customFormat="1" x14ac:dyDescent="0.3"/>
    <row r="1538" s="113" customFormat="1" x14ac:dyDescent="0.3"/>
    <row r="1539" s="113" customFormat="1" x14ac:dyDescent="0.3"/>
    <row r="1540" s="113" customFormat="1" x14ac:dyDescent="0.3"/>
    <row r="1541" s="113" customFormat="1" x14ac:dyDescent="0.3"/>
    <row r="1542" s="113" customFormat="1" x14ac:dyDescent="0.3"/>
    <row r="1543" s="113" customFormat="1" x14ac:dyDescent="0.3"/>
    <row r="1544" s="113" customFormat="1" x14ac:dyDescent="0.3"/>
    <row r="1545" s="113" customFormat="1" x14ac:dyDescent="0.3"/>
    <row r="1546" s="113" customFormat="1" x14ac:dyDescent="0.3"/>
    <row r="1547" s="113" customFormat="1" x14ac:dyDescent="0.3"/>
    <row r="1548" s="113" customFormat="1" x14ac:dyDescent="0.3"/>
    <row r="1549" s="113" customFormat="1" x14ac:dyDescent="0.3"/>
    <row r="1550" s="113" customFormat="1" x14ac:dyDescent="0.3"/>
    <row r="1551" s="113" customFormat="1" x14ac:dyDescent="0.3"/>
    <row r="1552" s="113" customFormat="1" x14ac:dyDescent="0.3"/>
    <row r="1553" s="113" customFormat="1" x14ac:dyDescent="0.3"/>
    <row r="1554" s="113" customFormat="1" x14ac:dyDescent="0.3"/>
    <row r="1555" s="113" customFormat="1" x14ac:dyDescent="0.3"/>
    <row r="1556" s="113" customFormat="1" x14ac:dyDescent="0.3"/>
    <row r="1557" s="113" customFormat="1" x14ac:dyDescent="0.3"/>
    <row r="1558" s="113" customFormat="1" x14ac:dyDescent="0.3"/>
    <row r="1559" s="113" customFormat="1" x14ac:dyDescent="0.3"/>
    <row r="1560" s="113" customFormat="1" x14ac:dyDescent="0.3"/>
    <row r="1561" s="113" customFormat="1" x14ac:dyDescent="0.3"/>
    <row r="1562" s="113" customFormat="1" x14ac:dyDescent="0.3"/>
    <row r="1563" s="113" customFormat="1" x14ac:dyDescent="0.3"/>
    <row r="1564" s="113" customFormat="1" x14ac:dyDescent="0.3"/>
    <row r="1565" s="113" customFormat="1" x14ac:dyDescent="0.3"/>
    <row r="1566" s="113" customFormat="1" x14ac:dyDescent="0.3"/>
    <row r="1567" s="113" customFormat="1" x14ac:dyDescent="0.3"/>
    <row r="1568" s="113" customFormat="1" x14ac:dyDescent="0.3"/>
    <row r="1569" s="113" customFormat="1" x14ac:dyDescent="0.3"/>
    <row r="1570" s="113" customFormat="1" x14ac:dyDescent="0.3"/>
    <row r="1571" s="113" customFormat="1" x14ac:dyDescent="0.3"/>
    <row r="1572" s="113" customFormat="1" x14ac:dyDescent="0.3"/>
    <row r="1573" s="113" customFormat="1" x14ac:dyDescent="0.3"/>
    <row r="1574" s="113" customFormat="1" x14ac:dyDescent="0.3"/>
    <row r="1575" s="113" customFormat="1" x14ac:dyDescent="0.3"/>
    <row r="1576" s="113" customFormat="1" x14ac:dyDescent="0.3"/>
    <row r="1577" s="113" customFormat="1" x14ac:dyDescent="0.3"/>
    <row r="1578" s="113" customFormat="1" x14ac:dyDescent="0.3"/>
    <row r="1579" s="113" customFormat="1" x14ac:dyDescent="0.3"/>
    <row r="1580" s="113" customFormat="1" x14ac:dyDescent="0.3"/>
    <row r="1581" s="113" customFormat="1" x14ac:dyDescent="0.3"/>
    <row r="1582" s="113" customFormat="1" x14ac:dyDescent="0.3"/>
    <row r="1583" s="113" customFormat="1" x14ac:dyDescent="0.3"/>
    <row r="1584" s="113" customFormat="1" x14ac:dyDescent="0.3"/>
    <row r="1585" s="113" customFormat="1" x14ac:dyDescent="0.3"/>
    <row r="1586" s="113" customFormat="1" x14ac:dyDescent="0.3"/>
    <row r="1587" s="113" customFormat="1" x14ac:dyDescent="0.3"/>
    <row r="1588" s="113" customFormat="1" x14ac:dyDescent="0.3"/>
    <row r="1589" s="113" customFormat="1" x14ac:dyDescent="0.3"/>
    <row r="1590" s="113" customFormat="1" x14ac:dyDescent="0.3"/>
    <row r="1591" s="113" customFormat="1" x14ac:dyDescent="0.3"/>
    <row r="1592" s="113" customFormat="1" x14ac:dyDescent="0.3"/>
    <row r="1593" s="113" customFormat="1" x14ac:dyDescent="0.3"/>
    <row r="1594" s="113" customFormat="1" x14ac:dyDescent="0.3"/>
    <row r="1595" s="113" customFormat="1" x14ac:dyDescent="0.3"/>
    <row r="1596" s="113" customFormat="1" x14ac:dyDescent="0.3"/>
    <row r="1597" s="113" customFormat="1" x14ac:dyDescent="0.3"/>
    <row r="1598" s="113" customFormat="1" x14ac:dyDescent="0.3"/>
    <row r="1599" s="113" customFormat="1" x14ac:dyDescent="0.3"/>
    <row r="1600" s="113" customFormat="1" x14ac:dyDescent="0.3"/>
    <row r="1601" s="113" customFormat="1" x14ac:dyDescent="0.3"/>
    <row r="1602" s="113" customFormat="1" x14ac:dyDescent="0.3"/>
    <row r="1603" s="113" customFormat="1" x14ac:dyDescent="0.3"/>
    <row r="1604" s="113" customFormat="1" x14ac:dyDescent="0.3"/>
    <row r="1605" s="113" customFormat="1" x14ac:dyDescent="0.3"/>
    <row r="1606" s="113" customFormat="1" x14ac:dyDescent="0.3"/>
    <row r="1607" s="113" customFormat="1" x14ac:dyDescent="0.3"/>
    <row r="1608" s="113" customFormat="1" x14ac:dyDescent="0.3"/>
    <row r="1609" s="113" customFormat="1" x14ac:dyDescent="0.3"/>
    <row r="1610" s="113" customFormat="1" x14ac:dyDescent="0.3"/>
    <row r="1611" s="113" customFormat="1" x14ac:dyDescent="0.3"/>
    <row r="1612" s="113" customFormat="1" x14ac:dyDescent="0.3"/>
    <row r="1613" s="113" customFormat="1" x14ac:dyDescent="0.3"/>
    <row r="1614" s="113" customFormat="1" x14ac:dyDescent="0.3"/>
    <row r="1615" s="113" customFormat="1" x14ac:dyDescent="0.3"/>
    <row r="1616" s="113" customFormat="1" x14ac:dyDescent="0.3"/>
    <row r="1617" s="113" customFormat="1" x14ac:dyDescent="0.3"/>
    <row r="1618" s="113" customFormat="1" x14ac:dyDescent="0.3"/>
    <row r="1619" s="113" customFormat="1" x14ac:dyDescent="0.3"/>
    <row r="1620" s="113" customFormat="1" x14ac:dyDescent="0.3"/>
    <row r="1621" s="113" customFormat="1" x14ac:dyDescent="0.3"/>
    <row r="1622" s="113" customFormat="1" x14ac:dyDescent="0.3"/>
    <row r="1623" s="113" customFormat="1" x14ac:dyDescent="0.3"/>
    <row r="1624" s="113" customFormat="1" x14ac:dyDescent="0.3"/>
    <row r="1625" s="113" customFormat="1" x14ac:dyDescent="0.3"/>
    <row r="1626" s="113" customFormat="1" x14ac:dyDescent="0.3"/>
    <row r="1627" s="113" customFormat="1" x14ac:dyDescent="0.3"/>
    <row r="1628" s="113" customFormat="1" x14ac:dyDescent="0.3"/>
    <row r="1629" s="113" customFormat="1" x14ac:dyDescent="0.3"/>
    <row r="1630" s="113" customFormat="1" x14ac:dyDescent="0.3"/>
    <row r="1631" s="113" customFormat="1" x14ac:dyDescent="0.3"/>
    <row r="1632" s="113" customFormat="1" x14ac:dyDescent="0.3"/>
    <row r="1633" s="113" customFormat="1" x14ac:dyDescent="0.3"/>
    <row r="1634" s="113" customFormat="1" x14ac:dyDescent="0.3"/>
    <row r="1635" s="113" customFormat="1" x14ac:dyDescent="0.3"/>
    <row r="1636" s="113" customFormat="1" x14ac:dyDescent="0.3"/>
    <row r="1637" s="113" customFormat="1" x14ac:dyDescent="0.3"/>
    <row r="1638" s="113" customFormat="1" x14ac:dyDescent="0.3"/>
    <row r="1639" s="113" customFormat="1" x14ac:dyDescent="0.3"/>
    <row r="1640" s="113" customFormat="1" x14ac:dyDescent="0.3"/>
    <row r="1641" s="113" customFormat="1" x14ac:dyDescent="0.3"/>
    <row r="1642" s="113" customFormat="1" x14ac:dyDescent="0.3"/>
    <row r="1643" s="113" customFormat="1" x14ac:dyDescent="0.3"/>
    <row r="1644" s="113" customFormat="1" x14ac:dyDescent="0.3"/>
    <row r="1645" s="113" customFormat="1" x14ac:dyDescent="0.3"/>
    <row r="1646" s="113" customFormat="1" x14ac:dyDescent="0.3"/>
    <row r="1647" s="113" customFormat="1" x14ac:dyDescent="0.3"/>
    <row r="1648" s="113" customFormat="1" x14ac:dyDescent="0.3"/>
    <row r="1649" s="113" customFormat="1" x14ac:dyDescent="0.3"/>
    <row r="1650" s="113" customFormat="1" x14ac:dyDescent="0.3"/>
    <row r="1651" s="113" customFormat="1" x14ac:dyDescent="0.3"/>
    <row r="1652" s="113" customFormat="1" x14ac:dyDescent="0.3"/>
    <row r="1653" s="113" customFormat="1" x14ac:dyDescent="0.3"/>
    <row r="1654" s="113" customFormat="1" x14ac:dyDescent="0.3"/>
    <row r="1655" s="113" customFormat="1" x14ac:dyDescent="0.3"/>
    <row r="1656" s="113" customFormat="1" x14ac:dyDescent="0.3"/>
    <row r="1657" s="113" customFormat="1" x14ac:dyDescent="0.3"/>
    <row r="1658" s="113" customFormat="1" x14ac:dyDescent="0.3"/>
    <row r="1659" s="113" customFormat="1" x14ac:dyDescent="0.3"/>
    <row r="1660" s="113" customFormat="1" x14ac:dyDescent="0.3"/>
    <row r="1661" s="113" customFormat="1" x14ac:dyDescent="0.3"/>
    <row r="1662" s="113" customFormat="1" x14ac:dyDescent="0.3"/>
    <row r="1663" s="113" customFormat="1" x14ac:dyDescent="0.3"/>
    <row r="1664" s="113" customFormat="1" x14ac:dyDescent="0.3"/>
    <row r="1665" s="113" customFormat="1" x14ac:dyDescent="0.3"/>
    <row r="1666" s="113" customFormat="1" x14ac:dyDescent="0.3"/>
    <row r="1667" s="113" customFormat="1" x14ac:dyDescent="0.3"/>
    <row r="1668" s="113" customFormat="1" x14ac:dyDescent="0.3"/>
    <row r="1669" s="113" customFormat="1" x14ac:dyDescent="0.3"/>
    <row r="1670" s="113" customFormat="1" x14ac:dyDescent="0.3"/>
    <row r="1671" s="113" customFormat="1" x14ac:dyDescent="0.3"/>
    <row r="1672" s="113" customFormat="1" x14ac:dyDescent="0.3"/>
    <row r="1673" s="113" customFormat="1" x14ac:dyDescent="0.3"/>
    <row r="1674" s="113" customFormat="1" x14ac:dyDescent="0.3"/>
    <row r="1675" s="113" customFormat="1" x14ac:dyDescent="0.3"/>
    <row r="1676" s="113" customFormat="1" x14ac:dyDescent="0.3"/>
    <row r="1677" s="113" customFormat="1" x14ac:dyDescent="0.3"/>
    <row r="1678" s="113" customFormat="1" x14ac:dyDescent="0.3"/>
    <row r="1679" s="113" customFormat="1" x14ac:dyDescent="0.3"/>
    <row r="1680" s="113" customFormat="1" x14ac:dyDescent="0.3"/>
    <row r="1681" s="113" customFormat="1" x14ac:dyDescent="0.3"/>
    <row r="1682" s="113" customFormat="1" x14ac:dyDescent="0.3"/>
    <row r="1683" s="113" customFormat="1" x14ac:dyDescent="0.3"/>
    <row r="1684" s="113" customFormat="1" x14ac:dyDescent="0.3"/>
    <row r="1685" s="113" customFormat="1" x14ac:dyDescent="0.3"/>
    <row r="1686" s="113" customFormat="1" x14ac:dyDescent="0.3"/>
    <row r="1687" s="113" customFormat="1" x14ac:dyDescent="0.3"/>
    <row r="1688" s="113" customFormat="1" x14ac:dyDescent="0.3"/>
    <row r="1689" s="113" customFormat="1" x14ac:dyDescent="0.3"/>
    <row r="1690" s="113" customFormat="1" x14ac:dyDescent="0.3"/>
    <row r="1691" s="113" customFormat="1" x14ac:dyDescent="0.3"/>
    <row r="1692" s="113" customFormat="1" x14ac:dyDescent="0.3"/>
    <row r="1693" s="113" customFormat="1" x14ac:dyDescent="0.3"/>
    <row r="1694" s="113" customFormat="1" x14ac:dyDescent="0.3"/>
    <row r="1695" s="113" customFormat="1" x14ac:dyDescent="0.3"/>
    <row r="1696" s="113" customFormat="1" x14ac:dyDescent="0.3"/>
    <row r="1697" s="113" customFormat="1" x14ac:dyDescent="0.3"/>
    <row r="1698" s="113" customFormat="1" x14ac:dyDescent="0.3"/>
    <row r="1699" s="113" customFormat="1" x14ac:dyDescent="0.3"/>
    <row r="1700" s="113" customFormat="1" x14ac:dyDescent="0.3"/>
    <row r="1701" s="113" customFormat="1" x14ac:dyDescent="0.3"/>
    <row r="1702" s="113" customFormat="1" x14ac:dyDescent="0.3"/>
    <row r="1703" s="113" customFormat="1" x14ac:dyDescent="0.3"/>
    <row r="1704" s="113" customFormat="1" x14ac:dyDescent="0.3"/>
    <row r="1705" s="113" customFormat="1" x14ac:dyDescent="0.3"/>
    <row r="1706" s="113" customFormat="1" x14ac:dyDescent="0.3"/>
    <row r="1707" s="113" customFormat="1" x14ac:dyDescent="0.3"/>
    <row r="1708" s="113" customFormat="1" x14ac:dyDescent="0.3"/>
    <row r="1709" s="113" customFormat="1" x14ac:dyDescent="0.3"/>
    <row r="1710" s="113" customFormat="1" x14ac:dyDescent="0.3"/>
    <row r="1711" s="113" customFormat="1" x14ac:dyDescent="0.3"/>
    <row r="1712" s="113" customFormat="1" x14ac:dyDescent="0.3"/>
    <row r="1713" s="113" customFormat="1" x14ac:dyDescent="0.3"/>
    <row r="1714" s="113" customFormat="1" x14ac:dyDescent="0.3"/>
    <row r="1715" s="113" customFormat="1" x14ac:dyDescent="0.3"/>
    <row r="1716" s="113" customFormat="1" x14ac:dyDescent="0.3"/>
    <row r="1717" s="113" customFormat="1" x14ac:dyDescent="0.3"/>
    <row r="1718" s="113" customFormat="1" x14ac:dyDescent="0.3"/>
    <row r="1719" s="113" customFormat="1" x14ac:dyDescent="0.3"/>
    <row r="1720" s="113" customFormat="1" x14ac:dyDescent="0.3"/>
    <row r="1721" s="113" customFormat="1" x14ac:dyDescent="0.3"/>
    <row r="1722" s="113" customFormat="1" x14ac:dyDescent="0.3"/>
    <row r="1723" s="113" customFormat="1" x14ac:dyDescent="0.3"/>
    <row r="1724" s="113" customFormat="1" x14ac:dyDescent="0.3"/>
    <row r="1725" s="113" customFormat="1" x14ac:dyDescent="0.3"/>
    <row r="1726" s="113" customFormat="1" x14ac:dyDescent="0.3"/>
    <row r="1727" s="113" customFormat="1" x14ac:dyDescent="0.3"/>
    <row r="1728" s="113" customFormat="1" x14ac:dyDescent="0.3"/>
    <row r="1729" s="113" customFormat="1" x14ac:dyDescent="0.3"/>
    <row r="1730" s="113" customFormat="1" x14ac:dyDescent="0.3"/>
    <row r="1731" s="113" customFormat="1" x14ac:dyDescent="0.3"/>
    <row r="1732" s="113" customFormat="1" x14ac:dyDescent="0.3"/>
    <row r="1733" s="113" customFormat="1" x14ac:dyDescent="0.3"/>
    <row r="1734" s="113" customFormat="1" x14ac:dyDescent="0.3"/>
  </sheetData>
  <sheetProtection algorithmName="SHA-512" hashValue="ZgyL1js17yOY1PTrbRltS2h/19xh9mUrqPBkXFPs10bHJ/PG1pFMeBHa/bP/WcobD2HLvC1wiwOUnsFzfAqv2w==" saltValue="1dd/hUgdJD+mQAcBUhvPOg==" spinCount="100000" sheet="1" selectLockedCells="1"/>
  <mergeCells count="4">
    <mergeCell ref="D3:F3"/>
    <mergeCell ref="E28:P28"/>
    <mergeCell ref="E25:G25"/>
    <mergeCell ref="L25:N25"/>
  </mergeCells>
  <dataValidations count="23">
    <dataValidation type="custom" allowBlank="1" showInputMessage="1" showErrorMessage="1" errorTitle="Read only" error="This cell is read only" sqref="B2 B3 B4 B6 D6:Q6 P7:P23 D23:O23 D25 D26 D28 K25 K26" xr:uid="{46A0E252-3574-4283-8CC8-AE4B29EE3DA3}">
      <formula1>"""=1=1"""</formula1>
    </dataValidation>
    <dataValidation allowBlank="1" showInputMessage="1" showErrorMessage="1" promptTitle="Day" prompt="Day" sqref="B7:B22" xr:uid="{10992B07-73FB-4B08-80EA-D7F3F2CCF1DB}"/>
    <dataValidation allowBlank="1" showInputMessage="1" showErrorMessage="1" promptTitle="Date" prompt="Date of employee signature" sqref="E26" xr:uid="{D458D498-E4BC-4C5F-8814-3030BF61ED97}"/>
    <dataValidation allowBlank="1" showInputMessage="1" showErrorMessage="1" promptTitle="DR-MHP activity 1" prompt="DR-MHP activity 1" sqref="E7:E22" xr:uid="{B5FD8889-A1B8-44F4-8F7D-BE4755D4FD18}"/>
    <dataValidation allowBlank="1" showInputMessage="1" showErrorMessage="1" promptTitle="DR-MHP activity 2" prompt="DR-MHP activity 2" sqref="F7:F22" xr:uid="{27E96047-B63F-4C81-9D7E-2E295720D3CD}"/>
    <dataValidation allowBlank="1" showInputMessage="1" showErrorMessage="1" promptTitle="MIT activity 1" prompt="MIT activity 1" sqref="G7:G22" xr:uid="{993C7F3E-26B5-4841-8BAD-2FE681D811CB}"/>
    <dataValidation type="custom" allowBlank="1" showInputMessage="1" showErrorMessage="1" errorTitle="Read only" error="This cell is read only" sqref="C7:C22" xr:uid="{4FAF22AA-FB26-4E51-8ADA-696F038CD1BC}">
      <formula1>"""=1=1"""</formula1>
    </dataValidation>
    <dataValidation allowBlank="1" showInputMessage="1" showErrorMessage="1" promptTitle="INF activity 1" prompt="INF activity 1" sqref="H7:H22" xr:uid="{BEACC789-BD9F-421A-BC16-725CA53B2EF0}"/>
    <dataValidation allowBlank="1" showInputMessage="1" showErrorMessage="1" promptTitle="INF activity 2" prompt="INF activity 2" sqref="I7:I22" xr:uid="{75ADA2C5-44A9-4759-81E4-319DBF8CFC6D}"/>
    <dataValidation allowBlank="1" showInputMessage="1" showErrorMessage="1" promptTitle="PPS activity 1" prompt="PPS activity 1" sqref="J7:J22" xr:uid="{7ADBBC7B-F38D-4B72-989B-E436C60C65B5}"/>
    <dataValidation allowBlank="1" showInputMessage="1" showErrorMessage="1" promptTitle="PPS activity 2" prompt="PPS activity 2" sqref="K7:K22" xr:uid="{4DC572E2-29D6-4039-AC0A-7D1C29226195}"/>
    <dataValidation allowBlank="1" showInputMessage="1" showErrorMessage="1" promptTitle="Other local 1" prompt="Other local 1" sqref="L7:L22" xr:uid="{A15ADAC9-0A03-4413-8066-DF70228FBF17}"/>
    <dataValidation allowBlank="1" showInputMessage="1" showErrorMessage="1" promptTitle="Other local 2" prompt="Other local 2" sqref="M7:M22" xr:uid="{73097C41-E43B-4487-8BE0-71694E51CC92}"/>
    <dataValidation allowBlank="1" showInputMessage="1" showErrorMessage="1" promptTitle="Other local 3" prompt="Other local 3" sqref="N7:N22" xr:uid="{77A34279-F313-4FB6-92EA-3BF48DA10154}"/>
    <dataValidation allowBlank="1" showInputMessage="1" showErrorMessage="1" promptTitle="Paid Leave" prompt="Paid Leave" sqref="O7:O22" xr:uid="{647275E2-824F-4ECD-8ADF-7C8947C8C497}"/>
    <dataValidation allowBlank="1" showInputMessage="1" showErrorMessage="1" promptTitle="Comments" prompt="Comments" sqref="Q7:Q23" xr:uid="{42B94716-B8CA-4FE3-83B0-08B3B40B2512}"/>
    <dataValidation allowBlank="1" showInputMessage="1" showErrorMessage="1" promptTitle="Employee signature" prompt="Employee signature" sqref="E25" xr:uid="{5DE45FBF-3F2F-4C96-83D7-1241C4CF8CB0}"/>
    <dataValidation allowBlank="1" showInputMessage="1" showErrorMessage="1" promptTitle="Supervisor signature" prompt="Supervisor signature" sqref="L25" xr:uid="{70FEBF51-E765-48AA-BA8D-CA494CDF043E}"/>
    <dataValidation allowBlank="1" showInputMessage="1" showErrorMessage="1" promptTitle="Date" prompt="Date of supervisor signature" sqref="L26" xr:uid="{D3F4DE08-E7C5-4075-ABFD-8E1B6476C300}"/>
    <dataValidation allowBlank="1" showInputMessage="1" showErrorMessage="1" promptTitle="Notes" prompt="Notes" sqref="E28:P28" xr:uid="{2750693D-FCC7-415D-991E-DE89161A0858}"/>
    <dataValidation allowBlank="1" showInputMessage="1" showErrorMessage="1" promptTitle="Employee" prompt="Employee" sqref="D3" xr:uid="{6512EF15-1F33-4C8C-AF36-9D3FFF6967FA}"/>
    <dataValidation allowBlank="1" showInputMessage="1" showErrorMessage="1" promptTitle="Week ending" prompt="Week ending" sqref="D4" xr:uid="{3E7CB8AF-348B-4E9B-81DB-266ED73EE959}"/>
    <dataValidation allowBlank="1" showInputMessage="1" showErrorMessage="1" errorTitle="Read only" error="This cell is read only" promptTitle="Date" prompt="Date" sqref="D7:D22" xr:uid="{50939768-651E-4884-9E08-49E1BEE66B15}"/>
  </dataValidations>
  <printOptions horizontalCentered="1" verticalCentered="1"/>
  <pageMargins left="0.5" right="0.5" top="0.5" bottom="0.5" header="0.05" footer="0.05"/>
  <pageSetup scale="75" fitToHeight="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EBC40-8478-413D-B1EB-1E90BA951E57}">
  <dimension ref="B2:L30"/>
  <sheetViews>
    <sheetView zoomScale="115" zoomScaleNormal="115" workbookViewId="0">
      <selection activeCell="I11" sqref="I11"/>
    </sheetView>
  </sheetViews>
  <sheetFormatPr defaultColWidth="8.81640625" defaultRowHeight="14" x14ac:dyDescent="0.3"/>
  <cols>
    <col min="1" max="1" width="3.7265625" style="48" customWidth="1"/>
    <col min="2" max="2" width="17.81640625" style="48" customWidth="1"/>
    <col min="3" max="3" width="14.26953125" style="48" customWidth="1"/>
    <col min="4" max="4" width="21.26953125" style="48" customWidth="1"/>
    <col min="5" max="5" width="21.54296875" style="48" customWidth="1"/>
    <col min="6" max="6" width="19.7265625" style="48" customWidth="1"/>
    <col min="7" max="7" width="20.26953125" style="48" customWidth="1"/>
    <col min="8" max="9" width="19.7265625" style="48" customWidth="1"/>
    <col min="10" max="16384" width="8.81640625" style="48"/>
  </cols>
  <sheetData>
    <row r="2" spans="2:9" ht="20" x14ac:dyDescent="0.4">
      <c r="B2" s="98" t="s">
        <v>109</v>
      </c>
      <c r="H2" s="101" t="s">
        <v>110</v>
      </c>
      <c r="I2" s="102">
        <f>IFERROR(Coversheet!E5,"")</f>
        <v>0</v>
      </c>
    </row>
    <row r="4" spans="2:9" x14ac:dyDescent="0.3">
      <c r="B4" s="99" t="s">
        <v>111</v>
      </c>
      <c r="C4" s="63"/>
      <c r="D4" s="63"/>
      <c r="E4" s="100" t="s">
        <v>112</v>
      </c>
      <c r="F4" s="62"/>
      <c r="G4" s="62"/>
      <c r="H4" s="101" t="s">
        <v>113</v>
      </c>
      <c r="I4" s="52"/>
    </row>
    <row r="5" spans="2:9" ht="14.5" thickBot="1" x14ac:dyDescent="0.35"/>
    <row r="6" spans="2:9" s="49" customFormat="1" ht="43.9" customHeight="1" thickBot="1" x14ac:dyDescent="0.35">
      <c r="B6" s="91" t="s">
        <v>114</v>
      </c>
      <c r="C6" s="92"/>
      <c r="D6" s="93" t="s">
        <v>115</v>
      </c>
      <c r="E6" s="94" t="s">
        <v>116</v>
      </c>
      <c r="F6" s="95" t="s">
        <v>117</v>
      </c>
      <c r="G6" s="96" t="s">
        <v>118</v>
      </c>
      <c r="H6" s="94" t="s">
        <v>119</v>
      </c>
      <c r="I6" s="97" t="s">
        <v>24</v>
      </c>
    </row>
    <row r="7" spans="2:9" ht="14.5" customHeight="1" x14ac:dyDescent="0.3">
      <c r="B7" s="64"/>
      <c r="C7" s="65"/>
      <c r="D7" s="55"/>
      <c r="E7" s="56"/>
      <c r="F7" s="56"/>
      <c r="G7" s="66">
        <f>SUM(E7:F7)</f>
        <v>0</v>
      </c>
      <c r="H7" s="56"/>
      <c r="I7" s="66">
        <f>G7+H7</f>
        <v>0</v>
      </c>
    </row>
    <row r="8" spans="2:9" ht="14.5" customHeight="1" x14ac:dyDescent="0.3">
      <c r="B8" s="60"/>
      <c r="C8" s="61"/>
      <c r="D8" s="57"/>
      <c r="E8" s="58"/>
      <c r="F8" s="58"/>
      <c r="G8" s="67">
        <f t="shared" ref="G8:G10" si="0">SUM(E8:F8)</f>
        <v>0</v>
      </c>
      <c r="H8" s="58"/>
      <c r="I8" s="67">
        <f t="shared" ref="I8:I10" si="1">G8+H8</f>
        <v>0</v>
      </c>
    </row>
    <row r="9" spans="2:9" ht="14.5" customHeight="1" x14ac:dyDescent="0.3">
      <c r="B9" s="60"/>
      <c r="C9" s="61"/>
      <c r="D9" s="57"/>
      <c r="E9" s="58"/>
      <c r="F9" s="58"/>
      <c r="G9" s="67">
        <f t="shared" si="0"/>
        <v>0</v>
      </c>
      <c r="H9" s="58"/>
      <c r="I9" s="67">
        <f t="shared" si="1"/>
        <v>0</v>
      </c>
    </row>
    <row r="10" spans="2:9" ht="14.5" customHeight="1" thickBot="1" x14ac:dyDescent="0.35">
      <c r="B10" s="60"/>
      <c r="C10" s="61"/>
      <c r="D10" s="57"/>
      <c r="E10" s="58"/>
      <c r="F10" s="58"/>
      <c r="G10" s="68">
        <f t="shared" si="0"/>
        <v>0</v>
      </c>
      <c r="H10" s="58"/>
      <c r="I10" s="68">
        <f t="shared" si="1"/>
        <v>0</v>
      </c>
    </row>
    <row r="11" spans="2:9" ht="14.5" customHeight="1" x14ac:dyDescent="0.3">
      <c r="B11" s="64"/>
      <c r="C11" s="65"/>
      <c r="D11" s="55"/>
      <c r="E11" s="56"/>
      <c r="F11" s="56"/>
      <c r="G11" s="66">
        <f>SUM(E11:F11)</f>
        <v>0</v>
      </c>
      <c r="H11" s="56"/>
      <c r="I11" s="66">
        <f>G11+H11</f>
        <v>0</v>
      </c>
    </row>
    <row r="12" spans="2:9" ht="14.5" customHeight="1" x14ac:dyDescent="0.3">
      <c r="B12" s="60"/>
      <c r="C12" s="61"/>
      <c r="D12" s="57"/>
      <c r="E12" s="58"/>
      <c r="F12" s="58"/>
      <c r="G12" s="67">
        <f t="shared" ref="G12:G14" si="2">SUM(E12:F12)</f>
        <v>0</v>
      </c>
      <c r="H12" s="58"/>
      <c r="I12" s="67">
        <f t="shared" ref="I12:I14" si="3">G12+H12</f>
        <v>0</v>
      </c>
    </row>
    <row r="13" spans="2:9" ht="14.5" customHeight="1" x14ac:dyDescent="0.3">
      <c r="B13" s="60"/>
      <c r="C13" s="61"/>
      <c r="D13" s="57"/>
      <c r="E13" s="58"/>
      <c r="F13" s="58"/>
      <c r="G13" s="67">
        <f t="shared" si="2"/>
        <v>0</v>
      </c>
      <c r="H13" s="58"/>
      <c r="I13" s="67">
        <f t="shared" si="3"/>
        <v>0</v>
      </c>
    </row>
    <row r="14" spans="2:9" ht="14.5" customHeight="1" thickBot="1" x14ac:dyDescent="0.35">
      <c r="B14" s="60"/>
      <c r="C14" s="61"/>
      <c r="D14" s="57"/>
      <c r="E14" s="58"/>
      <c r="F14" s="58"/>
      <c r="G14" s="68">
        <f t="shared" si="2"/>
        <v>0</v>
      </c>
      <c r="H14" s="58"/>
      <c r="I14" s="68">
        <f t="shared" si="3"/>
        <v>0</v>
      </c>
    </row>
    <row r="15" spans="2:9" ht="14.5" customHeight="1" x14ac:dyDescent="0.3">
      <c r="B15" s="64"/>
      <c r="C15" s="65"/>
      <c r="D15" s="55"/>
      <c r="E15" s="56"/>
      <c r="F15" s="56"/>
      <c r="G15" s="66">
        <f>SUM(E15:F15)</f>
        <v>0</v>
      </c>
      <c r="H15" s="56"/>
      <c r="I15" s="66">
        <f>G15+H15</f>
        <v>0</v>
      </c>
    </row>
    <row r="16" spans="2:9" x14ac:dyDescent="0.3">
      <c r="B16" s="60"/>
      <c r="C16" s="61"/>
      <c r="D16" s="57"/>
      <c r="E16" s="58"/>
      <c r="F16" s="58"/>
      <c r="G16" s="67">
        <f t="shared" ref="G16:G18" si="4">SUM(E16:F16)</f>
        <v>0</v>
      </c>
      <c r="H16" s="58"/>
      <c r="I16" s="67">
        <f t="shared" ref="I16:I18" si="5">G16+H16</f>
        <v>0</v>
      </c>
    </row>
    <row r="17" spans="2:12" ht="13.9" customHeight="1" x14ac:dyDescent="0.3">
      <c r="B17" s="60"/>
      <c r="C17" s="61"/>
      <c r="D17" s="57"/>
      <c r="E17" s="58"/>
      <c r="F17" s="58"/>
      <c r="G17" s="67">
        <f t="shared" si="4"/>
        <v>0</v>
      </c>
      <c r="H17" s="58"/>
      <c r="I17" s="67">
        <f t="shared" si="5"/>
        <v>0</v>
      </c>
    </row>
    <row r="18" spans="2:12" ht="14.5" thickBot="1" x14ac:dyDescent="0.35">
      <c r="B18" s="60"/>
      <c r="C18" s="61"/>
      <c r="D18" s="57"/>
      <c r="E18" s="58"/>
      <c r="F18" s="58"/>
      <c r="G18" s="68">
        <f t="shared" si="4"/>
        <v>0</v>
      </c>
      <c r="H18" s="58"/>
      <c r="I18" s="68">
        <f t="shared" si="5"/>
        <v>0</v>
      </c>
    </row>
    <row r="19" spans="2:12" ht="14.5" thickBot="1" x14ac:dyDescent="0.35">
      <c r="B19" s="88" t="s">
        <v>24</v>
      </c>
      <c r="C19" s="89"/>
      <c r="D19" s="83">
        <f t="shared" ref="D19:I19" si="6">SUM(D7:D18)</f>
        <v>0</v>
      </c>
      <c r="E19" s="74">
        <f t="shared" si="6"/>
        <v>0</v>
      </c>
      <c r="F19" s="74">
        <f t="shared" si="6"/>
        <v>0</v>
      </c>
      <c r="G19" s="69">
        <f t="shared" si="6"/>
        <v>0</v>
      </c>
      <c r="H19" s="74">
        <f t="shared" si="6"/>
        <v>0</v>
      </c>
      <c r="I19" s="90">
        <f t="shared" si="6"/>
        <v>0</v>
      </c>
    </row>
    <row r="20" spans="2:12" x14ac:dyDescent="0.3">
      <c r="D20" s="84" t="s">
        <v>120</v>
      </c>
      <c r="E20" s="79">
        <f>IFERROR(E19/G19,0)</f>
        <v>0</v>
      </c>
      <c r="F20" s="75">
        <f>IFERROR(F19/G19,0)</f>
        <v>0</v>
      </c>
      <c r="G20" s="70">
        <f>SUM(E20:F20)</f>
        <v>0</v>
      </c>
    </row>
    <row r="21" spans="2:12" x14ac:dyDescent="0.3">
      <c r="D21" s="85" t="s">
        <v>121</v>
      </c>
      <c r="E21" s="80">
        <f>E20*H19</f>
        <v>0</v>
      </c>
      <c r="F21" s="76">
        <f>F20*H19</f>
        <v>0</v>
      </c>
      <c r="G21" s="71">
        <f>SUM(E21:F21)</f>
        <v>0</v>
      </c>
    </row>
    <row r="22" spans="2:12" ht="14.5" thickBot="1" x14ac:dyDescent="0.35">
      <c r="C22" s="50"/>
      <c r="D22" s="86" t="s">
        <v>122</v>
      </c>
      <c r="E22" s="81">
        <f>E19+E21</f>
        <v>0</v>
      </c>
      <c r="F22" s="77">
        <f>F19+F21</f>
        <v>0</v>
      </c>
      <c r="G22" s="72">
        <f>SUM(E22:F22)</f>
        <v>0</v>
      </c>
    </row>
    <row r="23" spans="2:12" ht="14.5" thickBot="1" x14ac:dyDescent="0.35">
      <c r="C23" s="50"/>
      <c r="D23" s="87" t="s">
        <v>123</v>
      </c>
      <c r="E23" s="82">
        <f>E20*D19</f>
        <v>0</v>
      </c>
      <c r="F23" s="78">
        <f>F20*D19</f>
        <v>0</v>
      </c>
      <c r="G23" s="73">
        <f>SUM(E23:F23)</f>
        <v>0</v>
      </c>
    </row>
    <row r="24" spans="2:12" x14ac:dyDescent="0.3">
      <c r="E24" s="51"/>
      <c r="F24" s="51"/>
    </row>
    <row r="25" spans="2:12" x14ac:dyDescent="0.3">
      <c r="B25" s="103" t="s">
        <v>124</v>
      </c>
    </row>
    <row r="26" spans="2:12" x14ac:dyDescent="0.3">
      <c r="B26" s="200" t="s">
        <v>125</v>
      </c>
      <c r="C26" s="200"/>
      <c r="D26" s="200"/>
    </row>
    <row r="27" spans="2:12" x14ac:dyDescent="0.3">
      <c r="B27" s="200" t="s">
        <v>126</v>
      </c>
      <c r="C27" s="200"/>
      <c r="D27" s="200"/>
      <c r="E27" s="200"/>
    </row>
    <row r="28" spans="2:12" x14ac:dyDescent="0.3">
      <c r="B28" s="200" t="s">
        <v>127</v>
      </c>
      <c r="C28" s="200"/>
      <c r="D28" s="200"/>
      <c r="E28" s="200"/>
      <c r="F28" s="200"/>
      <c r="G28" s="200"/>
    </row>
    <row r="29" spans="2:12" x14ac:dyDescent="0.3">
      <c r="B29" s="200" t="s">
        <v>128</v>
      </c>
      <c r="C29" s="200"/>
      <c r="D29" s="200"/>
      <c r="E29" s="200"/>
      <c r="F29" s="200"/>
      <c r="G29" s="200"/>
    </row>
    <row r="30" spans="2:12" x14ac:dyDescent="0.3">
      <c r="B30" s="200" t="s">
        <v>129</v>
      </c>
      <c r="C30" s="200"/>
      <c r="D30" s="200"/>
      <c r="E30" s="200"/>
      <c r="L30" s="48" t="s">
        <v>130</v>
      </c>
    </row>
  </sheetData>
  <sheetProtection algorithmName="SHA-512" hashValue="U7TJSySWVEUtrGO2sW9H3bYU3kBovbAEAI6BhojD60VUj2FRChsrDQ47fTI4E7V82fG4B0OfF7RofYCgvX0eoQ==" saltValue="PyiOietdOja2sXEpqPIP0Q==" spinCount="100000" sheet="1" selectLockedCells="1"/>
  <protectedRanges>
    <protectedRange sqref="H7:H18" name="Range5"/>
    <protectedRange sqref="B7:F18" name="Range4"/>
    <protectedRange sqref="I4 I2" name="Range3"/>
    <protectedRange sqref="F4" name="Range2"/>
    <protectedRange sqref="C4" name="Range1"/>
  </protectedRanges>
  <mergeCells count="21">
    <mergeCell ref="B27:E27"/>
    <mergeCell ref="B26:D26"/>
    <mergeCell ref="B28:G28"/>
    <mergeCell ref="B29:G29"/>
    <mergeCell ref="B30:E30"/>
    <mergeCell ref="B17:C17"/>
    <mergeCell ref="B18:C18"/>
    <mergeCell ref="B19:C19"/>
    <mergeCell ref="F4:G4"/>
    <mergeCell ref="C4:D4"/>
    <mergeCell ref="B6:C6"/>
    <mergeCell ref="B15:C15"/>
    <mergeCell ref="B16:C16"/>
    <mergeCell ref="B11:C11"/>
    <mergeCell ref="B12:C12"/>
    <mergeCell ref="B13:C13"/>
    <mergeCell ref="B14:C14"/>
    <mergeCell ref="B7:C7"/>
    <mergeCell ref="B8:C8"/>
    <mergeCell ref="B9:C9"/>
    <mergeCell ref="B10:C10"/>
  </mergeCells>
  <dataValidations count="12">
    <dataValidation allowBlank="1" showInputMessage="1" showErrorMessage="1" promptTitle="Pay Period" prompt="Pay Period Start and End Date" sqref="B7:C18" xr:uid="{B4247E6B-F572-433D-9C9A-ADA0F17CDBB1}"/>
    <dataValidation allowBlank="1" showInputMessage="1" showErrorMessage="1" promptTitle="Total Employee Cost" prompt="Total Employee Cost" sqref="D7:D18" xr:uid="{EDD3AF32-EE7B-4D0A-8BA9-7AB93CBEA80F}"/>
    <dataValidation allowBlank="1" showInputMessage="1" showErrorMessage="1" promptTitle="Hours Worked" prompt="HCD CDBG-DR/MIT Hours Worked" sqref="E7:E18" xr:uid="{93E54943-594D-4DDC-953F-866F25BB9D39}"/>
    <dataValidation allowBlank="1" showInputMessage="1" showErrorMessage="1" promptTitle="Other Hours Worked" prompt="Other Hours Worked" sqref="F7:F18" xr:uid="{B14AF37E-1E48-48ED-9DD3-7E682D237B72}"/>
    <dataValidation type="custom" allowBlank="1" showInputMessage="1" showErrorMessage="1" errorTitle="Read only " error="This cell is read only" sqref="G7:G23 F19:F23 E19:E23 D19:D23 B19:C19 H19 I7:I19 B6:I6" xr:uid="{FEE5A1F0-6BDA-4652-AC98-61AD817EE87B}">
      <formula1>"""=1=1"""</formula1>
    </dataValidation>
    <dataValidation allowBlank="1" showInputMessage="1" showErrorMessage="1" promptTitle="Leave Hours Used" prompt="Leave Hours Used" sqref="H7:H18" xr:uid="{B0758FE6-8577-44FB-806A-707236914087}"/>
    <dataValidation type="custom" allowBlank="1" showInputMessage="1" showErrorMessage="1" errorTitle="Read only" error="This cell is read only" sqref="B25 B27 B29 B26 B28 B30" xr:uid="{EA6D929D-D5C1-42BB-803F-EA47E0E4FC24}">
      <formula1>"""=1=1"""</formula1>
    </dataValidation>
    <dataValidation type="custom" allowBlank="1" showInputMessage="1" showErrorMessage="1" errorTitle="Read only" error="This cell is read only" sqref="B2 B4 E4 H4 H2" xr:uid="{E068E258-95A7-4442-B05B-988AD578E636}">
      <formula1>"""=1=1"""</formula1>
    </dataValidation>
    <dataValidation allowBlank="1" showInputMessage="1" showErrorMessage="1" promptTitle="Employee Name" prompt="Employee Name" sqref="C4:D4" xr:uid="{86577671-73C3-4ADA-BD39-076C2220C5B9}"/>
    <dataValidation allowBlank="1" showInputMessage="1" showErrorMessage="1" promptTitle="Position/Title" prompt="Position/TItle" sqref="F4:G4" xr:uid="{2590B32D-1E2F-4D34-8AB1-759B68A93FBB}"/>
    <dataValidation allowBlank="1" showInputMessage="1" showErrorMessage="1" promptTitle="HCD Contract #" prompt="HCD Contract #" sqref="I2" xr:uid="{4698CF9C-D426-43C0-A511-0AEEC29BC299}"/>
    <dataValidation allowBlank="1" showInputMessage="1" showErrorMessage="1" promptTitle="Reporting Period" prompt="Reporting Period" sqref="I4" xr:uid="{F103DA8E-1DA9-46BB-B812-61493403B2E7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EA42E-F2C6-4A42-9D4F-D04810D20584}">
  <dimension ref="A1:A3"/>
  <sheetViews>
    <sheetView workbookViewId="0">
      <selection activeCell="C13" sqref="C13"/>
    </sheetView>
  </sheetViews>
  <sheetFormatPr defaultRowHeight="14.5" x14ac:dyDescent="0.35"/>
  <cols>
    <col min="1" max="1" width="23.26953125" customWidth="1"/>
  </cols>
  <sheetData>
    <row r="1" spans="1:1" x14ac:dyDescent="0.35">
      <c r="A1" t="s">
        <v>21</v>
      </c>
    </row>
    <row r="2" spans="1:1" x14ac:dyDescent="0.35">
      <c r="A2" t="s">
        <v>131</v>
      </c>
    </row>
    <row r="3" spans="1:1" x14ac:dyDescent="0.35">
      <c r="A3" t="s">
        <v>23</v>
      </c>
    </row>
  </sheetData>
  <sheetProtection algorithmName="SHA-512" hashValue="gzLe1EEVTDYjHi8D5oXEnYOxVgdZOL6XtyM6zNkOcitfE/Ndkr2LM/lZUkr89MS2YCpIMHniBZw3J28+lZr3xA==" saltValue="/OdAP4nNfy6mr2GfJf6Kn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1F3E85838C1B4C8EAADC95C27A008F" ma:contentTypeVersion="20" ma:contentTypeDescription="Create a new document." ma:contentTypeScope="" ma:versionID="666e20394053a00d0b0cb8d0d7f22e7e">
  <xsd:schema xmlns:xsd="http://www.w3.org/2001/XMLSchema" xmlns:xs="http://www.w3.org/2001/XMLSchema" xmlns:p="http://schemas.microsoft.com/office/2006/metadata/properties" xmlns:ns1="http://schemas.microsoft.com/sharepoint/v3" xmlns:ns2="41dfe66f-e08c-44cc-861c-9ceb94440d78" xmlns:ns3="72471775-5aec-498f-894d-443c8cd337b3" targetNamespace="http://schemas.microsoft.com/office/2006/metadata/properties" ma:root="true" ma:fieldsID="dc8b6c433d1ff4917d900fe7b63d451e" ns1:_="" ns2:_="" ns3:_="">
    <xsd:import namespace="http://schemas.microsoft.com/sharepoint/v3"/>
    <xsd:import namespace="41dfe66f-e08c-44cc-861c-9ceb94440d78"/>
    <xsd:import namespace="72471775-5aec-498f-894d-443c8cd337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Applicable" minOccurs="0"/>
                <xsd:element ref="ns2:MediaServiceObjectDetectorVersions" minOccurs="0"/>
                <xsd:element ref="ns2:DFFARoutingOrde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fe66f-e08c-44cc-861c-9ceb94440d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f3bbd73-d9da-4b59-89ef-5a1da660cd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Applicable" ma:index="24" nillable="true" ma:displayName="Applicable" ma:default="1" ma:description="Applicable to 20DR-MHP NOFA" ma:format="Dropdown" ma:internalName="Applicable">
      <xsd:simpleType>
        <xsd:restriction base="dms:Boolean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DFFARoutingOrder" ma:index="26" nillable="true" ma:displayName="DFFA Routing Order" ma:description="Order based on DFFA Routing Checklist " ma:format="Dropdown" ma:internalName="DFFARoutingOrder" ma:percentage="FALSE">
      <xsd:simpleType>
        <xsd:restriction base="dms:Number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471775-5aec-498f-894d-443c8cd337b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663606f-68db-4f8d-b8fb-aa4fa97d38e6}" ma:internalName="TaxCatchAll" ma:showField="CatchAllData" ma:web="72471775-5aec-498f-894d-443c8cd337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2471775-5aec-498f-894d-443c8cd337b3">
      <UserInfo>
        <DisplayName>Everyone except external users</DisplayName>
        <AccountId>8</AccountId>
        <AccountType/>
      </UserInfo>
      <UserInfo>
        <DisplayName>DR GM Members</DisplayName>
        <AccountId>7</AccountId>
        <AccountType/>
      </UserInfo>
    </SharedWithUsers>
    <_ip_UnifiedCompliancePolicyUIAction xmlns="http://schemas.microsoft.com/sharepoint/v3" xsi:nil="true"/>
    <_ip_UnifiedCompliancePolicyProperties xmlns="http://schemas.microsoft.com/sharepoint/v3" xsi:nil="true"/>
    <Applicable xmlns="41dfe66f-e08c-44cc-861c-9ceb94440d78">true</Applicable>
    <TaxCatchAll xmlns="72471775-5aec-498f-894d-443c8cd337b3" xsi:nil="true"/>
    <DFFARoutingOrder xmlns="41dfe66f-e08c-44cc-861c-9ceb94440d78" xsi:nil="true"/>
    <lcf76f155ced4ddcb4097134ff3c332f xmlns="41dfe66f-e08c-44cc-861c-9ceb94440d78">
      <Terms xmlns="http://schemas.microsoft.com/office/infopath/2007/PartnerControls"/>
    </lcf76f155ced4ddcb4097134ff3c332f>
    <MediaLengthInSeconds xmlns="41dfe66f-e08c-44cc-861c-9ceb94440d78" xsi:nil="true"/>
  </documentManagement>
</p:properties>
</file>

<file path=customXml/itemProps1.xml><?xml version="1.0" encoding="utf-8"?>
<ds:datastoreItem xmlns:ds="http://schemas.openxmlformats.org/officeDocument/2006/customXml" ds:itemID="{B6733CDC-A29B-4967-B9CA-B1E7308737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1dfe66f-e08c-44cc-861c-9ceb94440d78"/>
    <ds:schemaRef ds:uri="72471775-5aec-498f-894d-443c8cd337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BDD0FF-6098-4B0A-8035-8F00F36732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8F9024-6E91-4BCE-8500-81C830C5292E}">
  <ds:schemaRefs>
    <ds:schemaRef ds:uri="http://purl.org/dc/dcmitype/"/>
    <ds:schemaRef ds:uri="http://schemas.microsoft.com/office/2006/documentManagement/types"/>
    <ds:schemaRef ds:uri="41dfe66f-e08c-44cc-861c-9ceb94440d78"/>
    <ds:schemaRef ds:uri="http://purl.org/dc/terms/"/>
    <ds:schemaRef ds:uri="http://www.w3.org/XML/1998/namespace"/>
    <ds:schemaRef ds:uri="http://schemas.microsoft.com/office/infopath/2007/PartnerControls"/>
    <ds:schemaRef ds:uri="72471775-5aec-498f-894d-443c8cd337b3"/>
    <ds:schemaRef ds:uri="http://purl.org/dc/elements/1.1/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docMetadata/LabelInfo.xml><?xml version="1.0" encoding="utf-8"?>
<clbl:labelList xmlns:clbl="http://schemas.microsoft.com/office/2020/mipLabelMetadata">
  <clbl:label id="{2b828646-b037-4fe7-8415-e935cd34cf96}" enabled="0" method="" siteId="{2b828646-b037-4fe7-8415-e935cd34cf9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Coversheet</vt:lpstr>
      <vt:lpstr>Expenditures</vt:lpstr>
      <vt:lpstr>Employee Timesheet</vt:lpstr>
      <vt:lpstr>Payroll Report Form</vt:lpstr>
      <vt:lpstr>Drop Downs</vt:lpstr>
      <vt:lpstr>'Employee Timesheet'!Print_Area</vt:lpstr>
      <vt:lpstr>Expenditures!Print_Area</vt:lpstr>
      <vt:lpstr>Expenditures!Print_Titles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 MIT Financial Report Workbook 12-23-22</dc:title>
  <dc:subject/>
  <dc:creator>California Department of Housing and Community Development</dc:creator>
  <cp:keywords>CDBG-DR</cp:keywords>
  <dc:description/>
  <cp:lastModifiedBy>Bharoocha, Safa@HCD</cp:lastModifiedBy>
  <cp:revision/>
  <dcterms:created xsi:type="dcterms:W3CDTF">2021-09-09T23:02:08Z</dcterms:created>
  <dcterms:modified xsi:type="dcterms:W3CDTF">2024-05-29T23:13:57Z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0x010100131F3E85838C1B4C8EAADC95C27A008F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  <property fmtid="{D5CDD505-2E9C-101B-9397-08002B2CF9AE}" pid="10" name="MSIP_Label_9d0129c3-1fa3-42a1-be02-c60d17f84f99_Enabled">
    <vt:lpwstr>true</vt:lpwstr>
  </property>
  <property fmtid="{D5CDD505-2E9C-101B-9397-08002B2CF9AE}" pid="11" name="MSIP_Label_9d0129c3-1fa3-42a1-be02-c60d17f84f99_SetDate">
    <vt:lpwstr>2024-05-07T20:22:41Z</vt:lpwstr>
  </property>
  <property fmtid="{D5CDD505-2E9C-101B-9397-08002B2CF9AE}" pid="12" name="MSIP_Label_9d0129c3-1fa3-42a1-be02-c60d17f84f99_Method">
    <vt:lpwstr>Standard</vt:lpwstr>
  </property>
  <property fmtid="{D5CDD505-2E9C-101B-9397-08002B2CF9AE}" pid="13" name="MSIP_Label_9d0129c3-1fa3-42a1-be02-c60d17f84f99_Name">
    <vt:lpwstr>defa4170-0d19-0005-0004-bc88714345d2</vt:lpwstr>
  </property>
  <property fmtid="{D5CDD505-2E9C-101B-9397-08002B2CF9AE}" pid="14" name="MSIP_Label_9d0129c3-1fa3-42a1-be02-c60d17f84f99_SiteId">
    <vt:lpwstr>104c400b-5014-4cb9-83fa-0dacc295448a</vt:lpwstr>
  </property>
  <property fmtid="{D5CDD505-2E9C-101B-9397-08002B2CF9AE}" pid="15" name="MSIP_Label_9d0129c3-1fa3-42a1-be02-c60d17f84f99_ActionId">
    <vt:lpwstr>580848cb-7986-4070-b26d-facb4457e4cc</vt:lpwstr>
  </property>
  <property fmtid="{D5CDD505-2E9C-101B-9397-08002B2CF9AE}" pid="16" name="MSIP_Label_9d0129c3-1fa3-42a1-be02-c60d17f84f99_ContentBits">
    <vt:lpwstr>0</vt:lpwstr>
  </property>
</Properties>
</file>